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er" sheetId="1" state="visible" r:id="rId1"/>
    <sheet xmlns:r="http://schemas.openxmlformats.org/officeDocument/2006/relationships" name="Settings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 mmm yyyy"/>
    <numFmt numFmtId="165" formatCode="0.0000"/>
    <numFmt numFmtId="166" formatCode="0.0%"/>
    <numFmt numFmtId="167" formatCode="#,##0&quot; AED&quot;"/>
  </numFmts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pivotButton="0" quotePrefix="0" xfId="0"/>
    <xf numFmtId="4" fontId="0" fillId="4" borderId="0" pivotButton="0" quotePrefix="0" xfId="0"/>
    <xf numFmtId="164" fontId="0" fillId="3" borderId="0" pivotButton="0" quotePrefix="0" xfId="0"/>
    <xf numFmtId="165" fontId="0" fillId="3" borderId="0" pivotButton="0" quotePrefix="0" xfId="0"/>
    <xf numFmtId="166" fontId="0" fillId="3" borderId="0" pivotButton="0" quotePrefix="0" xfId="0"/>
    <xf numFmtId="1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54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4" customWidth="1" min="2" max="2"/>
    <col width="22" customWidth="1" min="3" max="3"/>
    <col width="10" customWidth="1" min="4" max="4"/>
    <col width="10" customWidth="1" min="5" max="5"/>
    <col width="11" customWidth="1" min="6" max="6"/>
    <col width="15" customWidth="1" min="7" max="7"/>
    <col width="13" customWidth="1" min="8" max="8"/>
    <col width="10" customWidth="1" min="9" max="9"/>
    <col width="10" customWidth="1" min="10" max="10"/>
    <col width="13" customWidth="1" min="11" max="11"/>
    <col width="24" customWidth="1" min="12" max="12"/>
    <col width="14" customWidth="1" min="13" max="13"/>
    <col width="11" customWidth="1" min="14" max="14"/>
    <col width="14" customWidth="1" min="15" max="15"/>
    <col width="28" customWidth="1" min="16" max="16"/>
    <col width="14" customWidth="1" min="17" max="17"/>
    <col width="16" customWidth="1" min="18" max="18"/>
    <col width="14" customWidth="1" min="19" max="19"/>
    <col width="11" customWidth="1" min="20" max="20"/>
    <col width="30" customWidth="1" min="21" max="21"/>
  </cols>
  <sheetData>
    <row r="1">
      <c r="A1" s="1" t="inlineStr">
        <is>
          <t>Software subscription audit</t>
        </is>
      </c>
    </row>
    <row r="2">
      <c r="A2" s="2" t="inlineStr">
        <is>
          <t>Jinnflow · jinnflow.com/guides/software-subscription-audit/ · one row per tool. Yellow = fill in; grey = calculated.</t>
        </is>
      </c>
    </row>
    <row r="4">
      <c r="A4" s="3" t="inlineStr">
        <is>
          <t>Tool</t>
        </is>
      </c>
      <c r="B4" s="3" t="inlineStr">
        <is>
          <t>Plan</t>
        </is>
      </c>
      <c r="C4" s="3" t="inlineStr">
        <is>
          <t>Job it does</t>
        </is>
      </c>
      <c r="D4" s="3" t="inlineStr">
        <is>
          <t>Cost</t>
        </is>
      </c>
      <c r="E4" s="3" t="inlineStr">
        <is>
          <t>Currency</t>
        </is>
      </c>
      <c r="F4" s="3" t="inlineStr">
        <is>
          <t>Billing</t>
        </is>
      </c>
      <c r="G4" s="3" t="inlineStr">
        <is>
          <t>Monthly cost (AED)</t>
        </is>
      </c>
      <c r="H4" s="3" t="inlineStr">
        <is>
          <t>Renewal date</t>
        </is>
      </c>
      <c r="I4" s="3" t="inlineStr">
        <is>
          <t>Seats paid</t>
        </is>
      </c>
      <c r="J4" s="3" t="inlineStr">
        <is>
          <t>Seats used</t>
        </is>
      </c>
      <c r="K4" s="3" t="inlineStr">
        <is>
          <t>Last real use</t>
        </is>
      </c>
      <c r="L4" s="3" t="inlineStr">
        <is>
          <t>Login email</t>
        </is>
      </c>
      <c r="M4" s="3" t="inlineStr">
        <is>
          <t>Company or personal email?</t>
        </is>
      </c>
      <c r="N4" s="3" t="inlineStr">
        <is>
          <t>Number of admins</t>
        </is>
      </c>
      <c r="O4" s="3" t="inlineStr">
        <is>
          <t>Paid with</t>
        </is>
      </c>
      <c r="P4" s="3" t="inlineStr">
        <is>
          <t>Data inside / what depends on it</t>
        </is>
      </c>
      <c r="Q4" s="3" t="inlineStr">
        <is>
          <t>Decision</t>
        </is>
      </c>
      <c r="R4" s="3" t="inlineStr">
        <is>
          <t>New monthly cost after decision (AED)</t>
        </is>
      </c>
      <c r="S4" s="3" t="inlineStr">
        <is>
          <t>Monthly saving (AED)</t>
        </is>
      </c>
      <c r="T4" s="3" t="inlineStr">
        <is>
          <t>Data exported?</t>
        </is>
      </c>
      <c r="U4" s="3" t="inlineStr">
        <is>
          <t>Notes</t>
        </is>
      </c>
    </row>
    <row r="5">
      <c r="A5" s="4" t="n"/>
      <c r="B5" s="4" t="n"/>
      <c r="C5" s="4" t="n"/>
      <c r="D5" s="4" t="n"/>
      <c r="E5" s="4" t="n"/>
      <c r="F5" s="4" t="n"/>
      <c r="G5" s="5">
        <f>IF(D5="","",IFERROR(D5*VLOOKUP(E5,Settings!$A$5:$B$9,2,FALSE)*(1+IF(E5="AED",0,Settings!$B$11))/IF(F5="Annual",12,1),"Set currency"))</f>
        <v/>
      </c>
      <c r="H5" s="6" t="n"/>
      <c r="I5" s="4" t="n"/>
      <c r="J5" s="4" t="n"/>
      <c r="K5" s="6" t="n"/>
      <c r="L5" s="4" t="n"/>
      <c r="M5" s="4" t="n"/>
      <c r="N5" s="4" t="n"/>
      <c r="O5" s="4" t="n"/>
      <c r="P5" s="4" t="n"/>
      <c r="Q5" s="4" t="n"/>
      <c r="R5" s="4" t="n"/>
      <c r="S5" s="5">
        <f>IF(OR(G5="",R5=""),"",G5-R5)</f>
        <v/>
      </c>
      <c r="T5" s="4" t="n"/>
      <c r="U5" s="4" t="n"/>
    </row>
    <row r="6">
      <c r="A6" s="4" t="n"/>
      <c r="B6" s="4" t="n"/>
      <c r="C6" s="4" t="n"/>
      <c r="D6" s="4" t="n"/>
      <c r="E6" s="4" t="n"/>
      <c r="F6" s="4" t="n"/>
      <c r="G6" s="5">
        <f>IF(D6="","",IFERROR(D6*VLOOKUP(E6,Settings!$A$5:$B$9,2,FALSE)*(1+IF(E6="AED",0,Settings!$B$11))/IF(F6="Annual",12,1),"Set currency"))</f>
        <v/>
      </c>
      <c r="H6" s="6" t="n"/>
      <c r="I6" s="4" t="n"/>
      <c r="J6" s="4" t="n"/>
      <c r="K6" s="6" t="n"/>
      <c r="L6" s="4" t="n"/>
      <c r="M6" s="4" t="n"/>
      <c r="N6" s="4" t="n"/>
      <c r="O6" s="4" t="n"/>
      <c r="P6" s="4" t="n"/>
      <c r="Q6" s="4" t="n"/>
      <c r="R6" s="4" t="n"/>
      <c r="S6" s="5">
        <f>IF(OR(G6="",R6=""),"",G6-R6)</f>
        <v/>
      </c>
      <c r="T6" s="4" t="n"/>
      <c r="U6" s="4" t="n"/>
    </row>
    <row r="7">
      <c r="A7" s="4" t="n"/>
      <c r="B7" s="4" t="n"/>
      <c r="C7" s="4" t="n"/>
      <c r="D7" s="4" t="n"/>
      <c r="E7" s="4" t="n"/>
      <c r="F7" s="4" t="n"/>
      <c r="G7" s="5">
        <f>IF(D7="","",IFERROR(D7*VLOOKUP(E7,Settings!$A$5:$B$9,2,FALSE)*(1+IF(E7="AED",0,Settings!$B$11))/IF(F7="Annual",12,1),"Set currency"))</f>
        <v/>
      </c>
      <c r="H7" s="6" t="n"/>
      <c r="I7" s="4" t="n"/>
      <c r="J7" s="4" t="n"/>
      <c r="K7" s="6" t="n"/>
      <c r="L7" s="4" t="n"/>
      <c r="M7" s="4" t="n"/>
      <c r="N7" s="4" t="n"/>
      <c r="O7" s="4" t="n"/>
      <c r="P7" s="4" t="n"/>
      <c r="Q7" s="4" t="n"/>
      <c r="R7" s="4" t="n"/>
      <c r="S7" s="5">
        <f>IF(OR(G7="",R7=""),"",G7-R7)</f>
        <v/>
      </c>
      <c r="T7" s="4" t="n"/>
      <c r="U7" s="4" t="n"/>
    </row>
    <row r="8">
      <c r="A8" s="4" t="n"/>
      <c r="B8" s="4" t="n"/>
      <c r="C8" s="4" t="n"/>
      <c r="D8" s="4" t="n"/>
      <c r="E8" s="4" t="n"/>
      <c r="F8" s="4" t="n"/>
      <c r="G8" s="5">
        <f>IF(D8="","",IFERROR(D8*VLOOKUP(E8,Settings!$A$5:$B$9,2,FALSE)*(1+IF(E8="AED",0,Settings!$B$11))/IF(F8="Annual",12,1),"Set currency"))</f>
        <v/>
      </c>
      <c r="H8" s="6" t="n"/>
      <c r="I8" s="4" t="n"/>
      <c r="J8" s="4" t="n"/>
      <c r="K8" s="6" t="n"/>
      <c r="L8" s="4" t="n"/>
      <c r="M8" s="4" t="n"/>
      <c r="N8" s="4" t="n"/>
      <c r="O8" s="4" t="n"/>
      <c r="P8" s="4" t="n"/>
      <c r="Q8" s="4" t="n"/>
      <c r="R8" s="4" t="n"/>
      <c r="S8" s="5">
        <f>IF(OR(G8="",R8=""),"",G8-R8)</f>
        <v/>
      </c>
      <c r="T8" s="4" t="n"/>
      <c r="U8" s="4" t="n"/>
    </row>
    <row r="9">
      <c r="A9" s="4" t="n"/>
      <c r="B9" s="4" t="n"/>
      <c r="C9" s="4" t="n"/>
      <c r="D9" s="4" t="n"/>
      <c r="E9" s="4" t="n"/>
      <c r="F9" s="4" t="n"/>
      <c r="G9" s="5">
        <f>IF(D9="","",IFERROR(D9*VLOOKUP(E9,Settings!$A$5:$B$9,2,FALSE)*(1+IF(E9="AED",0,Settings!$B$11))/IF(F9="Annual",12,1),"Set currency"))</f>
        <v/>
      </c>
      <c r="H9" s="6" t="n"/>
      <c r="I9" s="4" t="n"/>
      <c r="J9" s="4" t="n"/>
      <c r="K9" s="6" t="n"/>
      <c r="L9" s="4" t="n"/>
      <c r="M9" s="4" t="n"/>
      <c r="N9" s="4" t="n"/>
      <c r="O9" s="4" t="n"/>
      <c r="P9" s="4" t="n"/>
      <c r="Q9" s="4" t="n"/>
      <c r="R9" s="4" t="n"/>
      <c r="S9" s="5">
        <f>IF(OR(G9="",R9=""),"",G9-R9)</f>
        <v/>
      </c>
      <c r="T9" s="4" t="n"/>
      <c r="U9" s="4" t="n"/>
    </row>
    <row r="10">
      <c r="A10" s="4" t="n"/>
      <c r="B10" s="4" t="n"/>
      <c r="C10" s="4" t="n"/>
      <c r="D10" s="4" t="n"/>
      <c r="E10" s="4" t="n"/>
      <c r="F10" s="4" t="n"/>
      <c r="G10" s="5">
        <f>IF(D10="","",IFERROR(D10*VLOOKUP(E10,Settings!$A$5:$B$9,2,FALSE)*(1+IF(E10="AED",0,Settings!$B$11))/IF(F10="Annual",12,1),"Set currency"))</f>
        <v/>
      </c>
      <c r="H10" s="6" t="n"/>
      <c r="I10" s="4" t="n"/>
      <c r="J10" s="4" t="n"/>
      <c r="K10" s="6" t="n"/>
      <c r="L10" s="4" t="n"/>
      <c r="M10" s="4" t="n"/>
      <c r="N10" s="4" t="n"/>
      <c r="O10" s="4" t="n"/>
      <c r="P10" s="4" t="n"/>
      <c r="Q10" s="4" t="n"/>
      <c r="R10" s="4" t="n"/>
      <c r="S10" s="5">
        <f>IF(OR(G10="",R10=""),"",G10-R10)</f>
        <v/>
      </c>
      <c r="T10" s="4" t="n"/>
      <c r="U10" s="4" t="n"/>
    </row>
    <row r="11">
      <c r="A11" s="4" t="n"/>
      <c r="B11" s="4" t="n"/>
      <c r="C11" s="4" t="n"/>
      <c r="D11" s="4" t="n"/>
      <c r="E11" s="4" t="n"/>
      <c r="F11" s="4" t="n"/>
      <c r="G11" s="5">
        <f>IF(D11="","",IFERROR(D11*VLOOKUP(E11,Settings!$A$5:$B$9,2,FALSE)*(1+IF(E11="AED",0,Settings!$B$11))/IF(F11="Annual",12,1),"Set currency"))</f>
        <v/>
      </c>
      <c r="H11" s="6" t="n"/>
      <c r="I11" s="4" t="n"/>
      <c r="J11" s="4" t="n"/>
      <c r="K11" s="6" t="n"/>
      <c r="L11" s="4" t="n"/>
      <c r="M11" s="4" t="n"/>
      <c r="N11" s="4" t="n"/>
      <c r="O11" s="4" t="n"/>
      <c r="P11" s="4" t="n"/>
      <c r="Q11" s="4" t="n"/>
      <c r="R11" s="4" t="n"/>
      <c r="S11" s="5">
        <f>IF(OR(G11="",R11=""),"",G11-R11)</f>
        <v/>
      </c>
      <c r="T11" s="4" t="n"/>
      <c r="U11" s="4" t="n"/>
    </row>
    <row r="12">
      <c r="A12" s="4" t="n"/>
      <c r="B12" s="4" t="n"/>
      <c r="C12" s="4" t="n"/>
      <c r="D12" s="4" t="n"/>
      <c r="E12" s="4" t="n"/>
      <c r="F12" s="4" t="n"/>
      <c r="G12" s="5">
        <f>IF(D12="","",IFERROR(D12*VLOOKUP(E12,Settings!$A$5:$B$9,2,FALSE)*(1+IF(E12="AED",0,Settings!$B$11))/IF(F12="Annual",12,1),"Set currency"))</f>
        <v/>
      </c>
      <c r="H12" s="6" t="n"/>
      <c r="I12" s="4" t="n"/>
      <c r="J12" s="4" t="n"/>
      <c r="K12" s="6" t="n"/>
      <c r="L12" s="4" t="n"/>
      <c r="M12" s="4" t="n"/>
      <c r="N12" s="4" t="n"/>
      <c r="O12" s="4" t="n"/>
      <c r="P12" s="4" t="n"/>
      <c r="Q12" s="4" t="n"/>
      <c r="R12" s="4" t="n"/>
      <c r="S12" s="5">
        <f>IF(OR(G12="",R12=""),"",G12-R12)</f>
        <v/>
      </c>
      <c r="T12" s="4" t="n"/>
      <c r="U12" s="4" t="n"/>
    </row>
    <row r="13">
      <c r="A13" s="4" t="n"/>
      <c r="B13" s="4" t="n"/>
      <c r="C13" s="4" t="n"/>
      <c r="D13" s="4" t="n"/>
      <c r="E13" s="4" t="n"/>
      <c r="F13" s="4" t="n"/>
      <c r="G13" s="5">
        <f>IF(D13="","",IFERROR(D13*VLOOKUP(E13,Settings!$A$5:$B$9,2,FALSE)*(1+IF(E13="AED",0,Settings!$B$11))/IF(F13="Annual",12,1),"Set currency"))</f>
        <v/>
      </c>
      <c r="H13" s="6" t="n"/>
      <c r="I13" s="4" t="n"/>
      <c r="J13" s="4" t="n"/>
      <c r="K13" s="6" t="n"/>
      <c r="L13" s="4" t="n"/>
      <c r="M13" s="4" t="n"/>
      <c r="N13" s="4" t="n"/>
      <c r="O13" s="4" t="n"/>
      <c r="P13" s="4" t="n"/>
      <c r="Q13" s="4" t="n"/>
      <c r="R13" s="4" t="n"/>
      <c r="S13" s="5">
        <f>IF(OR(G13="",R13=""),"",G13-R13)</f>
        <v/>
      </c>
      <c r="T13" s="4" t="n"/>
      <c r="U13" s="4" t="n"/>
    </row>
    <row r="14">
      <c r="A14" s="4" t="n"/>
      <c r="B14" s="4" t="n"/>
      <c r="C14" s="4" t="n"/>
      <c r="D14" s="4" t="n"/>
      <c r="E14" s="4" t="n"/>
      <c r="F14" s="4" t="n"/>
      <c r="G14" s="5">
        <f>IF(D14="","",IFERROR(D14*VLOOKUP(E14,Settings!$A$5:$B$9,2,FALSE)*(1+IF(E14="AED",0,Settings!$B$11))/IF(F14="Annual",12,1),"Set currency"))</f>
        <v/>
      </c>
      <c r="H14" s="6" t="n"/>
      <c r="I14" s="4" t="n"/>
      <c r="J14" s="4" t="n"/>
      <c r="K14" s="6" t="n"/>
      <c r="L14" s="4" t="n"/>
      <c r="M14" s="4" t="n"/>
      <c r="N14" s="4" t="n"/>
      <c r="O14" s="4" t="n"/>
      <c r="P14" s="4" t="n"/>
      <c r="Q14" s="4" t="n"/>
      <c r="R14" s="4" t="n"/>
      <c r="S14" s="5">
        <f>IF(OR(G14="",R14=""),"",G14-R14)</f>
        <v/>
      </c>
      <c r="T14" s="4" t="n"/>
      <c r="U14" s="4" t="n"/>
    </row>
    <row r="15">
      <c r="A15" s="4" t="n"/>
      <c r="B15" s="4" t="n"/>
      <c r="C15" s="4" t="n"/>
      <c r="D15" s="4" t="n"/>
      <c r="E15" s="4" t="n"/>
      <c r="F15" s="4" t="n"/>
      <c r="G15" s="5">
        <f>IF(D15="","",IFERROR(D15*VLOOKUP(E15,Settings!$A$5:$B$9,2,FALSE)*(1+IF(E15="AED",0,Settings!$B$11))/IF(F15="Annual",12,1),"Set currency"))</f>
        <v/>
      </c>
      <c r="H15" s="6" t="n"/>
      <c r="I15" s="4" t="n"/>
      <c r="J15" s="4" t="n"/>
      <c r="K15" s="6" t="n"/>
      <c r="L15" s="4" t="n"/>
      <c r="M15" s="4" t="n"/>
      <c r="N15" s="4" t="n"/>
      <c r="O15" s="4" t="n"/>
      <c r="P15" s="4" t="n"/>
      <c r="Q15" s="4" t="n"/>
      <c r="R15" s="4" t="n"/>
      <c r="S15" s="5">
        <f>IF(OR(G15="",R15=""),"",G15-R15)</f>
        <v/>
      </c>
      <c r="T15" s="4" t="n"/>
      <c r="U15" s="4" t="n"/>
    </row>
    <row r="16">
      <c r="A16" s="4" t="n"/>
      <c r="B16" s="4" t="n"/>
      <c r="C16" s="4" t="n"/>
      <c r="D16" s="4" t="n"/>
      <c r="E16" s="4" t="n"/>
      <c r="F16" s="4" t="n"/>
      <c r="G16" s="5">
        <f>IF(D16="","",IFERROR(D16*VLOOKUP(E16,Settings!$A$5:$B$9,2,FALSE)*(1+IF(E16="AED",0,Settings!$B$11))/IF(F16="Annual",12,1),"Set currency"))</f>
        <v/>
      </c>
      <c r="H16" s="6" t="n"/>
      <c r="I16" s="4" t="n"/>
      <c r="J16" s="4" t="n"/>
      <c r="K16" s="6" t="n"/>
      <c r="L16" s="4" t="n"/>
      <c r="M16" s="4" t="n"/>
      <c r="N16" s="4" t="n"/>
      <c r="O16" s="4" t="n"/>
      <c r="P16" s="4" t="n"/>
      <c r="Q16" s="4" t="n"/>
      <c r="R16" s="4" t="n"/>
      <c r="S16" s="5">
        <f>IF(OR(G16="",R16=""),"",G16-R16)</f>
        <v/>
      </c>
      <c r="T16" s="4" t="n"/>
      <c r="U16" s="4" t="n"/>
    </row>
    <row r="17">
      <c r="A17" s="4" t="n"/>
      <c r="B17" s="4" t="n"/>
      <c r="C17" s="4" t="n"/>
      <c r="D17" s="4" t="n"/>
      <c r="E17" s="4" t="n"/>
      <c r="F17" s="4" t="n"/>
      <c r="G17" s="5">
        <f>IF(D17="","",IFERROR(D17*VLOOKUP(E17,Settings!$A$5:$B$9,2,FALSE)*(1+IF(E17="AED",0,Settings!$B$11))/IF(F17="Annual",12,1),"Set currency"))</f>
        <v/>
      </c>
      <c r="H17" s="6" t="n"/>
      <c r="I17" s="4" t="n"/>
      <c r="J17" s="4" t="n"/>
      <c r="K17" s="6" t="n"/>
      <c r="L17" s="4" t="n"/>
      <c r="M17" s="4" t="n"/>
      <c r="N17" s="4" t="n"/>
      <c r="O17" s="4" t="n"/>
      <c r="P17" s="4" t="n"/>
      <c r="Q17" s="4" t="n"/>
      <c r="R17" s="4" t="n"/>
      <c r="S17" s="5">
        <f>IF(OR(G17="",R17=""),"",G17-R17)</f>
        <v/>
      </c>
      <c r="T17" s="4" t="n"/>
      <c r="U17" s="4" t="n"/>
    </row>
    <row r="18">
      <c r="A18" s="4" t="n"/>
      <c r="B18" s="4" t="n"/>
      <c r="C18" s="4" t="n"/>
      <c r="D18" s="4" t="n"/>
      <c r="E18" s="4" t="n"/>
      <c r="F18" s="4" t="n"/>
      <c r="G18" s="5">
        <f>IF(D18="","",IFERROR(D18*VLOOKUP(E18,Settings!$A$5:$B$9,2,FALSE)*(1+IF(E18="AED",0,Settings!$B$11))/IF(F18="Annual",12,1),"Set currency"))</f>
        <v/>
      </c>
      <c r="H18" s="6" t="n"/>
      <c r="I18" s="4" t="n"/>
      <c r="J18" s="4" t="n"/>
      <c r="K18" s="6" t="n"/>
      <c r="L18" s="4" t="n"/>
      <c r="M18" s="4" t="n"/>
      <c r="N18" s="4" t="n"/>
      <c r="O18" s="4" t="n"/>
      <c r="P18" s="4" t="n"/>
      <c r="Q18" s="4" t="n"/>
      <c r="R18" s="4" t="n"/>
      <c r="S18" s="5">
        <f>IF(OR(G18="",R18=""),"",G18-R18)</f>
        <v/>
      </c>
      <c r="T18" s="4" t="n"/>
      <c r="U18" s="4" t="n"/>
    </row>
    <row r="19">
      <c r="A19" s="4" t="n"/>
      <c r="B19" s="4" t="n"/>
      <c r="C19" s="4" t="n"/>
      <c r="D19" s="4" t="n"/>
      <c r="E19" s="4" t="n"/>
      <c r="F19" s="4" t="n"/>
      <c r="G19" s="5">
        <f>IF(D19="","",IFERROR(D19*VLOOKUP(E19,Settings!$A$5:$B$9,2,FALSE)*(1+IF(E19="AED",0,Settings!$B$11))/IF(F19="Annual",12,1),"Set currency"))</f>
        <v/>
      </c>
      <c r="H19" s="6" t="n"/>
      <c r="I19" s="4" t="n"/>
      <c r="J19" s="4" t="n"/>
      <c r="K19" s="6" t="n"/>
      <c r="L19" s="4" t="n"/>
      <c r="M19" s="4" t="n"/>
      <c r="N19" s="4" t="n"/>
      <c r="O19" s="4" t="n"/>
      <c r="P19" s="4" t="n"/>
      <c r="Q19" s="4" t="n"/>
      <c r="R19" s="4" t="n"/>
      <c r="S19" s="5">
        <f>IF(OR(G19="",R19=""),"",G19-R19)</f>
        <v/>
      </c>
      <c r="T19" s="4" t="n"/>
      <c r="U19" s="4" t="n"/>
    </row>
    <row r="20">
      <c r="A20" s="4" t="n"/>
      <c r="B20" s="4" t="n"/>
      <c r="C20" s="4" t="n"/>
      <c r="D20" s="4" t="n"/>
      <c r="E20" s="4" t="n"/>
      <c r="F20" s="4" t="n"/>
      <c r="G20" s="5">
        <f>IF(D20="","",IFERROR(D20*VLOOKUP(E20,Settings!$A$5:$B$9,2,FALSE)*(1+IF(E20="AED",0,Settings!$B$11))/IF(F20="Annual",12,1),"Set currency"))</f>
        <v/>
      </c>
      <c r="H20" s="6" t="n"/>
      <c r="I20" s="4" t="n"/>
      <c r="J20" s="4" t="n"/>
      <c r="K20" s="6" t="n"/>
      <c r="L20" s="4" t="n"/>
      <c r="M20" s="4" t="n"/>
      <c r="N20" s="4" t="n"/>
      <c r="O20" s="4" t="n"/>
      <c r="P20" s="4" t="n"/>
      <c r="Q20" s="4" t="n"/>
      <c r="R20" s="4" t="n"/>
      <c r="S20" s="5">
        <f>IF(OR(G20="",R20=""),"",G20-R20)</f>
        <v/>
      </c>
      <c r="T20" s="4" t="n"/>
      <c r="U20" s="4" t="n"/>
    </row>
    <row r="21">
      <c r="A21" s="4" t="n"/>
      <c r="B21" s="4" t="n"/>
      <c r="C21" s="4" t="n"/>
      <c r="D21" s="4" t="n"/>
      <c r="E21" s="4" t="n"/>
      <c r="F21" s="4" t="n"/>
      <c r="G21" s="5">
        <f>IF(D21="","",IFERROR(D21*VLOOKUP(E21,Settings!$A$5:$B$9,2,FALSE)*(1+IF(E21="AED",0,Settings!$B$11))/IF(F21="Annual",12,1),"Set currency"))</f>
        <v/>
      </c>
      <c r="H21" s="6" t="n"/>
      <c r="I21" s="4" t="n"/>
      <c r="J21" s="4" t="n"/>
      <c r="K21" s="6" t="n"/>
      <c r="L21" s="4" t="n"/>
      <c r="M21" s="4" t="n"/>
      <c r="N21" s="4" t="n"/>
      <c r="O21" s="4" t="n"/>
      <c r="P21" s="4" t="n"/>
      <c r="Q21" s="4" t="n"/>
      <c r="R21" s="4" t="n"/>
      <c r="S21" s="5">
        <f>IF(OR(G21="",R21=""),"",G21-R21)</f>
        <v/>
      </c>
      <c r="T21" s="4" t="n"/>
      <c r="U21" s="4" t="n"/>
    </row>
    <row r="22">
      <c r="A22" s="4" t="n"/>
      <c r="B22" s="4" t="n"/>
      <c r="C22" s="4" t="n"/>
      <c r="D22" s="4" t="n"/>
      <c r="E22" s="4" t="n"/>
      <c r="F22" s="4" t="n"/>
      <c r="G22" s="5">
        <f>IF(D22="","",IFERROR(D22*VLOOKUP(E22,Settings!$A$5:$B$9,2,FALSE)*(1+IF(E22="AED",0,Settings!$B$11))/IF(F22="Annual",12,1),"Set currency"))</f>
        <v/>
      </c>
      <c r="H22" s="6" t="n"/>
      <c r="I22" s="4" t="n"/>
      <c r="J22" s="4" t="n"/>
      <c r="K22" s="6" t="n"/>
      <c r="L22" s="4" t="n"/>
      <c r="M22" s="4" t="n"/>
      <c r="N22" s="4" t="n"/>
      <c r="O22" s="4" t="n"/>
      <c r="P22" s="4" t="n"/>
      <c r="Q22" s="4" t="n"/>
      <c r="R22" s="4" t="n"/>
      <c r="S22" s="5">
        <f>IF(OR(G22="",R22=""),"",G22-R22)</f>
        <v/>
      </c>
      <c r="T22" s="4" t="n"/>
      <c r="U22" s="4" t="n"/>
    </row>
    <row r="23">
      <c r="A23" s="4" t="n"/>
      <c r="B23" s="4" t="n"/>
      <c r="C23" s="4" t="n"/>
      <c r="D23" s="4" t="n"/>
      <c r="E23" s="4" t="n"/>
      <c r="F23" s="4" t="n"/>
      <c r="G23" s="5">
        <f>IF(D23="","",IFERROR(D23*VLOOKUP(E23,Settings!$A$5:$B$9,2,FALSE)*(1+IF(E23="AED",0,Settings!$B$11))/IF(F23="Annual",12,1),"Set currency"))</f>
        <v/>
      </c>
      <c r="H23" s="6" t="n"/>
      <c r="I23" s="4" t="n"/>
      <c r="J23" s="4" t="n"/>
      <c r="K23" s="6" t="n"/>
      <c r="L23" s="4" t="n"/>
      <c r="M23" s="4" t="n"/>
      <c r="N23" s="4" t="n"/>
      <c r="O23" s="4" t="n"/>
      <c r="P23" s="4" t="n"/>
      <c r="Q23" s="4" t="n"/>
      <c r="R23" s="4" t="n"/>
      <c r="S23" s="5">
        <f>IF(OR(G23="",R23=""),"",G23-R23)</f>
        <v/>
      </c>
      <c r="T23" s="4" t="n"/>
      <c r="U23" s="4" t="n"/>
    </row>
    <row r="24">
      <c r="A24" s="4" t="n"/>
      <c r="B24" s="4" t="n"/>
      <c r="C24" s="4" t="n"/>
      <c r="D24" s="4" t="n"/>
      <c r="E24" s="4" t="n"/>
      <c r="F24" s="4" t="n"/>
      <c r="G24" s="5">
        <f>IF(D24="","",IFERROR(D24*VLOOKUP(E24,Settings!$A$5:$B$9,2,FALSE)*(1+IF(E24="AED",0,Settings!$B$11))/IF(F24="Annual",12,1),"Set currency"))</f>
        <v/>
      </c>
      <c r="H24" s="6" t="n"/>
      <c r="I24" s="4" t="n"/>
      <c r="J24" s="4" t="n"/>
      <c r="K24" s="6" t="n"/>
      <c r="L24" s="4" t="n"/>
      <c r="M24" s="4" t="n"/>
      <c r="N24" s="4" t="n"/>
      <c r="O24" s="4" t="n"/>
      <c r="P24" s="4" t="n"/>
      <c r="Q24" s="4" t="n"/>
      <c r="R24" s="4" t="n"/>
      <c r="S24" s="5">
        <f>IF(OR(G24="",R24=""),"",G24-R24)</f>
        <v/>
      </c>
      <c r="T24" s="4" t="n"/>
      <c r="U24" s="4" t="n"/>
    </row>
    <row r="25">
      <c r="A25" s="4" t="n"/>
      <c r="B25" s="4" t="n"/>
      <c r="C25" s="4" t="n"/>
      <c r="D25" s="4" t="n"/>
      <c r="E25" s="4" t="n"/>
      <c r="F25" s="4" t="n"/>
      <c r="G25" s="5">
        <f>IF(D25="","",IFERROR(D25*VLOOKUP(E25,Settings!$A$5:$B$9,2,FALSE)*(1+IF(E25="AED",0,Settings!$B$11))/IF(F25="Annual",12,1),"Set currency"))</f>
        <v/>
      </c>
      <c r="H25" s="6" t="n"/>
      <c r="I25" s="4" t="n"/>
      <c r="J25" s="4" t="n"/>
      <c r="K25" s="6" t="n"/>
      <c r="L25" s="4" t="n"/>
      <c r="M25" s="4" t="n"/>
      <c r="N25" s="4" t="n"/>
      <c r="O25" s="4" t="n"/>
      <c r="P25" s="4" t="n"/>
      <c r="Q25" s="4" t="n"/>
      <c r="R25" s="4" t="n"/>
      <c r="S25" s="5">
        <f>IF(OR(G25="",R25=""),"",G25-R25)</f>
        <v/>
      </c>
      <c r="T25" s="4" t="n"/>
      <c r="U25" s="4" t="n"/>
    </row>
    <row r="26">
      <c r="A26" s="4" t="n"/>
      <c r="B26" s="4" t="n"/>
      <c r="C26" s="4" t="n"/>
      <c r="D26" s="4" t="n"/>
      <c r="E26" s="4" t="n"/>
      <c r="F26" s="4" t="n"/>
      <c r="G26" s="5">
        <f>IF(D26="","",IFERROR(D26*VLOOKUP(E26,Settings!$A$5:$B$9,2,FALSE)*(1+IF(E26="AED",0,Settings!$B$11))/IF(F26="Annual",12,1),"Set currency"))</f>
        <v/>
      </c>
      <c r="H26" s="6" t="n"/>
      <c r="I26" s="4" t="n"/>
      <c r="J26" s="4" t="n"/>
      <c r="K26" s="6" t="n"/>
      <c r="L26" s="4" t="n"/>
      <c r="M26" s="4" t="n"/>
      <c r="N26" s="4" t="n"/>
      <c r="O26" s="4" t="n"/>
      <c r="P26" s="4" t="n"/>
      <c r="Q26" s="4" t="n"/>
      <c r="R26" s="4" t="n"/>
      <c r="S26" s="5">
        <f>IF(OR(G26="",R26=""),"",G26-R26)</f>
        <v/>
      </c>
      <c r="T26" s="4" t="n"/>
      <c r="U26" s="4" t="n"/>
    </row>
    <row r="27">
      <c r="A27" s="4" t="n"/>
      <c r="B27" s="4" t="n"/>
      <c r="C27" s="4" t="n"/>
      <c r="D27" s="4" t="n"/>
      <c r="E27" s="4" t="n"/>
      <c r="F27" s="4" t="n"/>
      <c r="G27" s="5">
        <f>IF(D27="","",IFERROR(D27*VLOOKUP(E27,Settings!$A$5:$B$9,2,FALSE)*(1+IF(E27="AED",0,Settings!$B$11))/IF(F27="Annual",12,1),"Set currency"))</f>
        <v/>
      </c>
      <c r="H27" s="6" t="n"/>
      <c r="I27" s="4" t="n"/>
      <c r="J27" s="4" t="n"/>
      <c r="K27" s="6" t="n"/>
      <c r="L27" s="4" t="n"/>
      <c r="M27" s="4" t="n"/>
      <c r="N27" s="4" t="n"/>
      <c r="O27" s="4" t="n"/>
      <c r="P27" s="4" t="n"/>
      <c r="Q27" s="4" t="n"/>
      <c r="R27" s="4" t="n"/>
      <c r="S27" s="5">
        <f>IF(OR(G27="",R27=""),"",G27-R27)</f>
        <v/>
      </c>
      <c r="T27" s="4" t="n"/>
      <c r="U27" s="4" t="n"/>
    </row>
    <row r="28">
      <c r="A28" s="4" t="n"/>
      <c r="B28" s="4" t="n"/>
      <c r="C28" s="4" t="n"/>
      <c r="D28" s="4" t="n"/>
      <c r="E28" s="4" t="n"/>
      <c r="F28" s="4" t="n"/>
      <c r="G28" s="5">
        <f>IF(D28="","",IFERROR(D28*VLOOKUP(E28,Settings!$A$5:$B$9,2,FALSE)*(1+IF(E28="AED",0,Settings!$B$11))/IF(F28="Annual",12,1),"Set currency"))</f>
        <v/>
      </c>
      <c r="H28" s="6" t="n"/>
      <c r="I28" s="4" t="n"/>
      <c r="J28" s="4" t="n"/>
      <c r="K28" s="6" t="n"/>
      <c r="L28" s="4" t="n"/>
      <c r="M28" s="4" t="n"/>
      <c r="N28" s="4" t="n"/>
      <c r="O28" s="4" t="n"/>
      <c r="P28" s="4" t="n"/>
      <c r="Q28" s="4" t="n"/>
      <c r="R28" s="4" t="n"/>
      <c r="S28" s="5">
        <f>IF(OR(G28="",R28=""),"",G28-R28)</f>
        <v/>
      </c>
      <c r="T28" s="4" t="n"/>
      <c r="U28" s="4" t="n"/>
    </row>
    <row r="29">
      <c r="A29" s="4" t="n"/>
      <c r="B29" s="4" t="n"/>
      <c r="C29" s="4" t="n"/>
      <c r="D29" s="4" t="n"/>
      <c r="E29" s="4" t="n"/>
      <c r="F29" s="4" t="n"/>
      <c r="G29" s="5">
        <f>IF(D29="","",IFERROR(D29*VLOOKUP(E29,Settings!$A$5:$B$9,2,FALSE)*(1+IF(E29="AED",0,Settings!$B$11))/IF(F29="Annual",12,1),"Set currency"))</f>
        <v/>
      </c>
      <c r="H29" s="6" t="n"/>
      <c r="I29" s="4" t="n"/>
      <c r="J29" s="4" t="n"/>
      <c r="K29" s="6" t="n"/>
      <c r="L29" s="4" t="n"/>
      <c r="M29" s="4" t="n"/>
      <c r="N29" s="4" t="n"/>
      <c r="O29" s="4" t="n"/>
      <c r="P29" s="4" t="n"/>
      <c r="Q29" s="4" t="n"/>
      <c r="R29" s="4" t="n"/>
      <c r="S29" s="5">
        <f>IF(OR(G29="",R29=""),"",G29-R29)</f>
        <v/>
      </c>
      <c r="T29" s="4" t="n"/>
      <c r="U29" s="4" t="n"/>
    </row>
    <row r="30">
      <c r="A30" s="4" t="n"/>
      <c r="B30" s="4" t="n"/>
      <c r="C30" s="4" t="n"/>
      <c r="D30" s="4" t="n"/>
      <c r="E30" s="4" t="n"/>
      <c r="F30" s="4" t="n"/>
      <c r="G30" s="5">
        <f>IF(D30="","",IFERROR(D30*VLOOKUP(E30,Settings!$A$5:$B$9,2,FALSE)*(1+IF(E30="AED",0,Settings!$B$11))/IF(F30="Annual",12,1),"Set currency"))</f>
        <v/>
      </c>
      <c r="H30" s="6" t="n"/>
      <c r="I30" s="4" t="n"/>
      <c r="J30" s="4" t="n"/>
      <c r="K30" s="6" t="n"/>
      <c r="L30" s="4" t="n"/>
      <c r="M30" s="4" t="n"/>
      <c r="N30" s="4" t="n"/>
      <c r="O30" s="4" t="n"/>
      <c r="P30" s="4" t="n"/>
      <c r="Q30" s="4" t="n"/>
      <c r="R30" s="4" t="n"/>
      <c r="S30" s="5">
        <f>IF(OR(G30="",R30=""),"",G30-R30)</f>
        <v/>
      </c>
      <c r="T30" s="4" t="n"/>
      <c r="U30" s="4" t="n"/>
    </row>
    <row r="31">
      <c r="A31" s="4" t="n"/>
      <c r="B31" s="4" t="n"/>
      <c r="C31" s="4" t="n"/>
      <c r="D31" s="4" t="n"/>
      <c r="E31" s="4" t="n"/>
      <c r="F31" s="4" t="n"/>
      <c r="G31" s="5">
        <f>IF(D31="","",IFERROR(D31*VLOOKUP(E31,Settings!$A$5:$B$9,2,FALSE)*(1+IF(E31="AED",0,Settings!$B$11))/IF(F31="Annual",12,1),"Set currency"))</f>
        <v/>
      </c>
      <c r="H31" s="6" t="n"/>
      <c r="I31" s="4" t="n"/>
      <c r="J31" s="4" t="n"/>
      <c r="K31" s="6" t="n"/>
      <c r="L31" s="4" t="n"/>
      <c r="M31" s="4" t="n"/>
      <c r="N31" s="4" t="n"/>
      <c r="O31" s="4" t="n"/>
      <c r="P31" s="4" t="n"/>
      <c r="Q31" s="4" t="n"/>
      <c r="R31" s="4" t="n"/>
      <c r="S31" s="5">
        <f>IF(OR(G31="",R31=""),"",G31-R31)</f>
        <v/>
      </c>
      <c r="T31" s="4" t="n"/>
      <c r="U31" s="4" t="n"/>
    </row>
    <row r="32">
      <c r="A32" s="4" t="n"/>
      <c r="B32" s="4" t="n"/>
      <c r="C32" s="4" t="n"/>
      <c r="D32" s="4" t="n"/>
      <c r="E32" s="4" t="n"/>
      <c r="F32" s="4" t="n"/>
      <c r="G32" s="5">
        <f>IF(D32="","",IFERROR(D32*VLOOKUP(E32,Settings!$A$5:$B$9,2,FALSE)*(1+IF(E32="AED",0,Settings!$B$11))/IF(F32="Annual",12,1),"Set currency"))</f>
        <v/>
      </c>
      <c r="H32" s="6" t="n"/>
      <c r="I32" s="4" t="n"/>
      <c r="J32" s="4" t="n"/>
      <c r="K32" s="6" t="n"/>
      <c r="L32" s="4" t="n"/>
      <c r="M32" s="4" t="n"/>
      <c r="N32" s="4" t="n"/>
      <c r="O32" s="4" t="n"/>
      <c r="P32" s="4" t="n"/>
      <c r="Q32" s="4" t="n"/>
      <c r="R32" s="4" t="n"/>
      <c r="S32" s="5">
        <f>IF(OR(G32="",R32=""),"",G32-R32)</f>
        <v/>
      </c>
      <c r="T32" s="4" t="n"/>
      <c r="U32" s="4" t="n"/>
    </row>
    <row r="33">
      <c r="A33" s="4" t="n"/>
      <c r="B33" s="4" t="n"/>
      <c r="C33" s="4" t="n"/>
      <c r="D33" s="4" t="n"/>
      <c r="E33" s="4" t="n"/>
      <c r="F33" s="4" t="n"/>
      <c r="G33" s="5">
        <f>IF(D33="","",IFERROR(D33*VLOOKUP(E33,Settings!$A$5:$B$9,2,FALSE)*(1+IF(E33="AED",0,Settings!$B$11))/IF(F33="Annual",12,1),"Set currency"))</f>
        <v/>
      </c>
      <c r="H33" s="6" t="n"/>
      <c r="I33" s="4" t="n"/>
      <c r="J33" s="4" t="n"/>
      <c r="K33" s="6" t="n"/>
      <c r="L33" s="4" t="n"/>
      <c r="M33" s="4" t="n"/>
      <c r="N33" s="4" t="n"/>
      <c r="O33" s="4" t="n"/>
      <c r="P33" s="4" t="n"/>
      <c r="Q33" s="4" t="n"/>
      <c r="R33" s="4" t="n"/>
      <c r="S33" s="5">
        <f>IF(OR(G33="",R33=""),"",G33-R33)</f>
        <v/>
      </c>
      <c r="T33" s="4" t="n"/>
      <c r="U33" s="4" t="n"/>
    </row>
    <row r="34">
      <c r="A34" s="4" t="n"/>
      <c r="B34" s="4" t="n"/>
      <c r="C34" s="4" t="n"/>
      <c r="D34" s="4" t="n"/>
      <c r="E34" s="4" t="n"/>
      <c r="F34" s="4" t="n"/>
      <c r="G34" s="5">
        <f>IF(D34="","",IFERROR(D34*VLOOKUP(E34,Settings!$A$5:$B$9,2,FALSE)*(1+IF(E34="AED",0,Settings!$B$11))/IF(F34="Annual",12,1),"Set currency"))</f>
        <v/>
      </c>
      <c r="H34" s="6" t="n"/>
      <c r="I34" s="4" t="n"/>
      <c r="J34" s="4" t="n"/>
      <c r="K34" s="6" t="n"/>
      <c r="L34" s="4" t="n"/>
      <c r="M34" s="4" t="n"/>
      <c r="N34" s="4" t="n"/>
      <c r="O34" s="4" t="n"/>
      <c r="P34" s="4" t="n"/>
      <c r="Q34" s="4" t="n"/>
      <c r="R34" s="4" t="n"/>
      <c r="S34" s="5">
        <f>IF(OR(G34="",R34=""),"",G34-R34)</f>
        <v/>
      </c>
      <c r="T34" s="4" t="n"/>
      <c r="U34" s="4" t="n"/>
    </row>
    <row r="35">
      <c r="A35" s="4" t="n"/>
      <c r="B35" s="4" t="n"/>
      <c r="C35" s="4" t="n"/>
      <c r="D35" s="4" t="n"/>
      <c r="E35" s="4" t="n"/>
      <c r="F35" s="4" t="n"/>
      <c r="G35" s="5">
        <f>IF(D35="","",IFERROR(D35*VLOOKUP(E35,Settings!$A$5:$B$9,2,FALSE)*(1+IF(E35="AED",0,Settings!$B$11))/IF(F35="Annual",12,1),"Set currency"))</f>
        <v/>
      </c>
      <c r="H35" s="6" t="n"/>
      <c r="I35" s="4" t="n"/>
      <c r="J35" s="4" t="n"/>
      <c r="K35" s="6" t="n"/>
      <c r="L35" s="4" t="n"/>
      <c r="M35" s="4" t="n"/>
      <c r="N35" s="4" t="n"/>
      <c r="O35" s="4" t="n"/>
      <c r="P35" s="4" t="n"/>
      <c r="Q35" s="4" t="n"/>
      <c r="R35" s="4" t="n"/>
      <c r="S35" s="5">
        <f>IF(OR(G35="",R35=""),"",G35-R35)</f>
        <v/>
      </c>
      <c r="T35" s="4" t="n"/>
      <c r="U35" s="4" t="n"/>
    </row>
    <row r="36">
      <c r="A36" s="4" t="n"/>
      <c r="B36" s="4" t="n"/>
      <c r="C36" s="4" t="n"/>
      <c r="D36" s="4" t="n"/>
      <c r="E36" s="4" t="n"/>
      <c r="F36" s="4" t="n"/>
      <c r="G36" s="5">
        <f>IF(D36="","",IFERROR(D36*VLOOKUP(E36,Settings!$A$5:$B$9,2,FALSE)*(1+IF(E36="AED",0,Settings!$B$11))/IF(F36="Annual",12,1),"Set currency"))</f>
        <v/>
      </c>
      <c r="H36" s="6" t="n"/>
      <c r="I36" s="4" t="n"/>
      <c r="J36" s="4" t="n"/>
      <c r="K36" s="6" t="n"/>
      <c r="L36" s="4" t="n"/>
      <c r="M36" s="4" t="n"/>
      <c r="N36" s="4" t="n"/>
      <c r="O36" s="4" t="n"/>
      <c r="P36" s="4" t="n"/>
      <c r="Q36" s="4" t="n"/>
      <c r="R36" s="4" t="n"/>
      <c r="S36" s="5">
        <f>IF(OR(G36="",R36=""),"",G36-R36)</f>
        <v/>
      </c>
      <c r="T36" s="4" t="n"/>
      <c r="U36" s="4" t="n"/>
    </row>
    <row r="37">
      <c r="A37" s="4" t="n"/>
      <c r="B37" s="4" t="n"/>
      <c r="C37" s="4" t="n"/>
      <c r="D37" s="4" t="n"/>
      <c r="E37" s="4" t="n"/>
      <c r="F37" s="4" t="n"/>
      <c r="G37" s="5">
        <f>IF(D37="","",IFERROR(D37*VLOOKUP(E37,Settings!$A$5:$B$9,2,FALSE)*(1+IF(E37="AED",0,Settings!$B$11))/IF(F37="Annual",12,1),"Set currency"))</f>
        <v/>
      </c>
      <c r="H37" s="6" t="n"/>
      <c r="I37" s="4" t="n"/>
      <c r="J37" s="4" t="n"/>
      <c r="K37" s="6" t="n"/>
      <c r="L37" s="4" t="n"/>
      <c r="M37" s="4" t="n"/>
      <c r="N37" s="4" t="n"/>
      <c r="O37" s="4" t="n"/>
      <c r="P37" s="4" t="n"/>
      <c r="Q37" s="4" t="n"/>
      <c r="R37" s="4" t="n"/>
      <c r="S37" s="5">
        <f>IF(OR(G37="",R37=""),"",G37-R37)</f>
        <v/>
      </c>
      <c r="T37" s="4" t="n"/>
      <c r="U37" s="4" t="n"/>
    </row>
    <row r="38">
      <c r="A38" s="4" t="n"/>
      <c r="B38" s="4" t="n"/>
      <c r="C38" s="4" t="n"/>
      <c r="D38" s="4" t="n"/>
      <c r="E38" s="4" t="n"/>
      <c r="F38" s="4" t="n"/>
      <c r="G38" s="5">
        <f>IF(D38="","",IFERROR(D38*VLOOKUP(E38,Settings!$A$5:$B$9,2,FALSE)*(1+IF(E38="AED",0,Settings!$B$11))/IF(F38="Annual",12,1),"Set currency"))</f>
        <v/>
      </c>
      <c r="H38" s="6" t="n"/>
      <c r="I38" s="4" t="n"/>
      <c r="J38" s="4" t="n"/>
      <c r="K38" s="6" t="n"/>
      <c r="L38" s="4" t="n"/>
      <c r="M38" s="4" t="n"/>
      <c r="N38" s="4" t="n"/>
      <c r="O38" s="4" t="n"/>
      <c r="P38" s="4" t="n"/>
      <c r="Q38" s="4" t="n"/>
      <c r="R38" s="4" t="n"/>
      <c r="S38" s="5">
        <f>IF(OR(G38="",R38=""),"",G38-R38)</f>
        <v/>
      </c>
      <c r="T38" s="4" t="n"/>
      <c r="U38" s="4" t="n"/>
    </row>
    <row r="39">
      <c r="A39" s="4" t="n"/>
      <c r="B39" s="4" t="n"/>
      <c r="C39" s="4" t="n"/>
      <c r="D39" s="4" t="n"/>
      <c r="E39" s="4" t="n"/>
      <c r="F39" s="4" t="n"/>
      <c r="G39" s="5">
        <f>IF(D39="","",IFERROR(D39*VLOOKUP(E39,Settings!$A$5:$B$9,2,FALSE)*(1+IF(E39="AED",0,Settings!$B$11))/IF(F39="Annual",12,1),"Set currency"))</f>
        <v/>
      </c>
      <c r="H39" s="6" t="n"/>
      <c r="I39" s="4" t="n"/>
      <c r="J39" s="4" t="n"/>
      <c r="K39" s="6" t="n"/>
      <c r="L39" s="4" t="n"/>
      <c r="M39" s="4" t="n"/>
      <c r="N39" s="4" t="n"/>
      <c r="O39" s="4" t="n"/>
      <c r="P39" s="4" t="n"/>
      <c r="Q39" s="4" t="n"/>
      <c r="R39" s="4" t="n"/>
      <c r="S39" s="5">
        <f>IF(OR(G39="",R39=""),"",G39-R39)</f>
        <v/>
      </c>
      <c r="T39" s="4" t="n"/>
      <c r="U39" s="4" t="n"/>
    </row>
    <row r="40">
      <c r="A40" s="4" t="n"/>
      <c r="B40" s="4" t="n"/>
      <c r="C40" s="4" t="n"/>
      <c r="D40" s="4" t="n"/>
      <c r="E40" s="4" t="n"/>
      <c r="F40" s="4" t="n"/>
      <c r="G40" s="5">
        <f>IF(D40="","",IFERROR(D40*VLOOKUP(E40,Settings!$A$5:$B$9,2,FALSE)*(1+IF(E40="AED",0,Settings!$B$11))/IF(F40="Annual",12,1),"Set currency"))</f>
        <v/>
      </c>
      <c r="H40" s="6" t="n"/>
      <c r="I40" s="4" t="n"/>
      <c r="J40" s="4" t="n"/>
      <c r="K40" s="6" t="n"/>
      <c r="L40" s="4" t="n"/>
      <c r="M40" s="4" t="n"/>
      <c r="N40" s="4" t="n"/>
      <c r="O40" s="4" t="n"/>
      <c r="P40" s="4" t="n"/>
      <c r="Q40" s="4" t="n"/>
      <c r="R40" s="4" t="n"/>
      <c r="S40" s="5">
        <f>IF(OR(G40="",R40=""),"",G40-R40)</f>
        <v/>
      </c>
      <c r="T40" s="4" t="n"/>
      <c r="U40" s="4" t="n"/>
    </row>
    <row r="41">
      <c r="A41" s="4" t="n"/>
      <c r="B41" s="4" t="n"/>
      <c r="C41" s="4" t="n"/>
      <c r="D41" s="4" t="n"/>
      <c r="E41" s="4" t="n"/>
      <c r="F41" s="4" t="n"/>
      <c r="G41" s="5">
        <f>IF(D41="","",IFERROR(D41*VLOOKUP(E41,Settings!$A$5:$B$9,2,FALSE)*(1+IF(E41="AED",0,Settings!$B$11))/IF(F41="Annual",12,1),"Set currency"))</f>
        <v/>
      </c>
      <c r="H41" s="6" t="n"/>
      <c r="I41" s="4" t="n"/>
      <c r="J41" s="4" t="n"/>
      <c r="K41" s="6" t="n"/>
      <c r="L41" s="4" t="n"/>
      <c r="M41" s="4" t="n"/>
      <c r="N41" s="4" t="n"/>
      <c r="O41" s="4" t="n"/>
      <c r="P41" s="4" t="n"/>
      <c r="Q41" s="4" t="n"/>
      <c r="R41" s="4" t="n"/>
      <c r="S41" s="5">
        <f>IF(OR(G41="",R41=""),"",G41-R41)</f>
        <v/>
      </c>
      <c r="T41" s="4" t="n"/>
      <c r="U41" s="4" t="n"/>
    </row>
    <row r="42">
      <c r="A42" s="4" t="n"/>
      <c r="B42" s="4" t="n"/>
      <c r="C42" s="4" t="n"/>
      <c r="D42" s="4" t="n"/>
      <c r="E42" s="4" t="n"/>
      <c r="F42" s="4" t="n"/>
      <c r="G42" s="5">
        <f>IF(D42="","",IFERROR(D42*VLOOKUP(E42,Settings!$A$5:$B$9,2,FALSE)*(1+IF(E42="AED",0,Settings!$B$11))/IF(F42="Annual",12,1),"Set currency"))</f>
        <v/>
      </c>
      <c r="H42" s="6" t="n"/>
      <c r="I42" s="4" t="n"/>
      <c r="J42" s="4" t="n"/>
      <c r="K42" s="6" t="n"/>
      <c r="L42" s="4" t="n"/>
      <c r="M42" s="4" t="n"/>
      <c r="N42" s="4" t="n"/>
      <c r="O42" s="4" t="n"/>
      <c r="P42" s="4" t="n"/>
      <c r="Q42" s="4" t="n"/>
      <c r="R42" s="4" t="n"/>
      <c r="S42" s="5">
        <f>IF(OR(G42="",R42=""),"",G42-R42)</f>
        <v/>
      </c>
      <c r="T42" s="4" t="n"/>
      <c r="U42" s="4" t="n"/>
    </row>
    <row r="43">
      <c r="A43" s="4" t="n"/>
      <c r="B43" s="4" t="n"/>
      <c r="C43" s="4" t="n"/>
      <c r="D43" s="4" t="n"/>
      <c r="E43" s="4" t="n"/>
      <c r="F43" s="4" t="n"/>
      <c r="G43" s="5">
        <f>IF(D43="","",IFERROR(D43*VLOOKUP(E43,Settings!$A$5:$B$9,2,FALSE)*(1+IF(E43="AED",0,Settings!$B$11))/IF(F43="Annual",12,1),"Set currency"))</f>
        <v/>
      </c>
      <c r="H43" s="6" t="n"/>
      <c r="I43" s="4" t="n"/>
      <c r="J43" s="4" t="n"/>
      <c r="K43" s="6" t="n"/>
      <c r="L43" s="4" t="n"/>
      <c r="M43" s="4" t="n"/>
      <c r="N43" s="4" t="n"/>
      <c r="O43" s="4" t="n"/>
      <c r="P43" s="4" t="n"/>
      <c r="Q43" s="4" t="n"/>
      <c r="R43" s="4" t="n"/>
      <c r="S43" s="5">
        <f>IF(OR(G43="",R43=""),"",G43-R43)</f>
        <v/>
      </c>
      <c r="T43" s="4" t="n"/>
      <c r="U43" s="4" t="n"/>
    </row>
    <row r="44">
      <c r="A44" s="4" t="n"/>
      <c r="B44" s="4" t="n"/>
      <c r="C44" s="4" t="n"/>
      <c r="D44" s="4" t="n"/>
      <c r="E44" s="4" t="n"/>
      <c r="F44" s="4" t="n"/>
      <c r="G44" s="5">
        <f>IF(D44="","",IFERROR(D44*VLOOKUP(E44,Settings!$A$5:$B$9,2,FALSE)*(1+IF(E44="AED",0,Settings!$B$11))/IF(F44="Annual",12,1),"Set currency"))</f>
        <v/>
      </c>
      <c r="H44" s="6" t="n"/>
      <c r="I44" s="4" t="n"/>
      <c r="J44" s="4" t="n"/>
      <c r="K44" s="6" t="n"/>
      <c r="L44" s="4" t="n"/>
      <c r="M44" s="4" t="n"/>
      <c r="N44" s="4" t="n"/>
      <c r="O44" s="4" t="n"/>
      <c r="P44" s="4" t="n"/>
      <c r="Q44" s="4" t="n"/>
      <c r="R44" s="4" t="n"/>
      <c r="S44" s="5">
        <f>IF(OR(G44="",R44=""),"",G44-R44)</f>
        <v/>
      </c>
      <c r="T44" s="4" t="n"/>
      <c r="U44" s="4" t="n"/>
    </row>
    <row r="45">
      <c r="A45" s="4" t="n"/>
      <c r="B45" s="4" t="n"/>
      <c r="C45" s="4" t="n"/>
      <c r="D45" s="4" t="n"/>
      <c r="E45" s="4" t="n"/>
      <c r="F45" s="4" t="n"/>
      <c r="G45" s="5">
        <f>IF(D45="","",IFERROR(D45*VLOOKUP(E45,Settings!$A$5:$B$9,2,FALSE)*(1+IF(E45="AED",0,Settings!$B$11))/IF(F45="Annual",12,1),"Set currency"))</f>
        <v/>
      </c>
      <c r="H45" s="6" t="n"/>
      <c r="I45" s="4" t="n"/>
      <c r="J45" s="4" t="n"/>
      <c r="K45" s="6" t="n"/>
      <c r="L45" s="4" t="n"/>
      <c r="M45" s="4" t="n"/>
      <c r="N45" s="4" t="n"/>
      <c r="O45" s="4" t="n"/>
      <c r="P45" s="4" t="n"/>
      <c r="Q45" s="4" t="n"/>
      <c r="R45" s="4" t="n"/>
      <c r="S45" s="5">
        <f>IF(OR(G45="",R45=""),"",G45-R45)</f>
        <v/>
      </c>
      <c r="T45" s="4" t="n"/>
      <c r="U45" s="4" t="n"/>
    </row>
    <row r="46">
      <c r="A46" s="4" t="n"/>
      <c r="B46" s="4" t="n"/>
      <c r="C46" s="4" t="n"/>
      <c r="D46" s="4" t="n"/>
      <c r="E46" s="4" t="n"/>
      <c r="F46" s="4" t="n"/>
      <c r="G46" s="5">
        <f>IF(D46="","",IFERROR(D46*VLOOKUP(E46,Settings!$A$5:$B$9,2,FALSE)*(1+IF(E46="AED",0,Settings!$B$11))/IF(F46="Annual",12,1),"Set currency"))</f>
        <v/>
      </c>
      <c r="H46" s="6" t="n"/>
      <c r="I46" s="4" t="n"/>
      <c r="J46" s="4" t="n"/>
      <c r="K46" s="6" t="n"/>
      <c r="L46" s="4" t="n"/>
      <c r="M46" s="4" t="n"/>
      <c r="N46" s="4" t="n"/>
      <c r="O46" s="4" t="n"/>
      <c r="P46" s="4" t="n"/>
      <c r="Q46" s="4" t="n"/>
      <c r="R46" s="4" t="n"/>
      <c r="S46" s="5">
        <f>IF(OR(G46="",R46=""),"",G46-R46)</f>
        <v/>
      </c>
      <c r="T46" s="4" t="n"/>
      <c r="U46" s="4" t="n"/>
    </row>
    <row r="47">
      <c r="A47" s="4" t="n"/>
      <c r="B47" s="4" t="n"/>
      <c r="C47" s="4" t="n"/>
      <c r="D47" s="4" t="n"/>
      <c r="E47" s="4" t="n"/>
      <c r="F47" s="4" t="n"/>
      <c r="G47" s="5">
        <f>IF(D47="","",IFERROR(D47*VLOOKUP(E47,Settings!$A$5:$B$9,2,FALSE)*(1+IF(E47="AED",0,Settings!$B$11))/IF(F47="Annual",12,1),"Set currency"))</f>
        <v/>
      </c>
      <c r="H47" s="6" t="n"/>
      <c r="I47" s="4" t="n"/>
      <c r="J47" s="4" t="n"/>
      <c r="K47" s="6" t="n"/>
      <c r="L47" s="4" t="n"/>
      <c r="M47" s="4" t="n"/>
      <c r="N47" s="4" t="n"/>
      <c r="O47" s="4" t="n"/>
      <c r="P47" s="4" t="n"/>
      <c r="Q47" s="4" t="n"/>
      <c r="R47" s="4" t="n"/>
      <c r="S47" s="5">
        <f>IF(OR(G47="",R47=""),"",G47-R47)</f>
        <v/>
      </c>
      <c r="T47" s="4" t="n"/>
      <c r="U47" s="4" t="n"/>
    </row>
    <row r="48">
      <c r="A48" s="4" t="n"/>
      <c r="B48" s="4" t="n"/>
      <c r="C48" s="4" t="n"/>
      <c r="D48" s="4" t="n"/>
      <c r="E48" s="4" t="n"/>
      <c r="F48" s="4" t="n"/>
      <c r="G48" s="5">
        <f>IF(D48="","",IFERROR(D48*VLOOKUP(E48,Settings!$A$5:$B$9,2,FALSE)*(1+IF(E48="AED",0,Settings!$B$11))/IF(F48="Annual",12,1),"Set currency"))</f>
        <v/>
      </c>
      <c r="H48" s="6" t="n"/>
      <c r="I48" s="4" t="n"/>
      <c r="J48" s="4" t="n"/>
      <c r="K48" s="6" t="n"/>
      <c r="L48" s="4" t="n"/>
      <c r="M48" s="4" t="n"/>
      <c r="N48" s="4" t="n"/>
      <c r="O48" s="4" t="n"/>
      <c r="P48" s="4" t="n"/>
      <c r="Q48" s="4" t="n"/>
      <c r="R48" s="4" t="n"/>
      <c r="S48" s="5">
        <f>IF(OR(G48="",R48=""),"",G48-R48)</f>
        <v/>
      </c>
      <c r="T48" s="4" t="n"/>
      <c r="U48" s="4" t="n"/>
    </row>
    <row r="49">
      <c r="A49" s="4" t="n"/>
      <c r="B49" s="4" t="n"/>
      <c r="C49" s="4" t="n"/>
      <c r="D49" s="4" t="n"/>
      <c r="E49" s="4" t="n"/>
      <c r="F49" s="4" t="n"/>
      <c r="G49" s="5">
        <f>IF(D49="","",IFERROR(D49*VLOOKUP(E49,Settings!$A$5:$B$9,2,FALSE)*(1+IF(E49="AED",0,Settings!$B$11))/IF(F49="Annual",12,1),"Set currency"))</f>
        <v/>
      </c>
      <c r="H49" s="6" t="n"/>
      <c r="I49" s="4" t="n"/>
      <c r="J49" s="4" t="n"/>
      <c r="K49" s="6" t="n"/>
      <c r="L49" s="4" t="n"/>
      <c r="M49" s="4" t="n"/>
      <c r="N49" s="4" t="n"/>
      <c r="O49" s="4" t="n"/>
      <c r="P49" s="4" t="n"/>
      <c r="Q49" s="4" t="n"/>
      <c r="R49" s="4" t="n"/>
      <c r="S49" s="5">
        <f>IF(OR(G49="",R49=""),"",G49-R49)</f>
        <v/>
      </c>
      <c r="T49" s="4" t="n"/>
      <c r="U49" s="4" t="n"/>
    </row>
    <row r="50">
      <c r="A50" s="4" t="n"/>
      <c r="B50" s="4" t="n"/>
      <c r="C50" s="4" t="n"/>
      <c r="D50" s="4" t="n"/>
      <c r="E50" s="4" t="n"/>
      <c r="F50" s="4" t="n"/>
      <c r="G50" s="5">
        <f>IF(D50="","",IFERROR(D50*VLOOKUP(E50,Settings!$A$5:$B$9,2,FALSE)*(1+IF(E50="AED",0,Settings!$B$11))/IF(F50="Annual",12,1),"Set currency"))</f>
        <v/>
      </c>
      <c r="H50" s="6" t="n"/>
      <c r="I50" s="4" t="n"/>
      <c r="J50" s="4" t="n"/>
      <c r="K50" s="6" t="n"/>
      <c r="L50" s="4" t="n"/>
      <c r="M50" s="4" t="n"/>
      <c r="N50" s="4" t="n"/>
      <c r="O50" s="4" t="n"/>
      <c r="P50" s="4" t="n"/>
      <c r="Q50" s="4" t="n"/>
      <c r="R50" s="4" t="n"/>
      <c r="S50" s="5">
        <f>IF(OR(G50="",R50=""),"",G50-R50)</f>
        <v/>
      </c>
      <c r="T50" s="4" t="n"/>
      <c r="U50" s="4" t="n"/>
    </row>
    <row r="51">
      <c r="A51" s="4" t="n"/>
      <c r="B51" s="4" t="n"/>
      <c r="C51" s="4" t="n"/>
      <c r="D51" s="4" t="n"/>
      <c r="E51" s="4" t="n"/>
      <c r="F51" s="4" t="n"/>
      <c r="G51" s="5">
        <f>IF(D51="","",IFERROR(D51*VLOOKUP(E51,Settings!$A$5:$B$9,2,FALSE)*(1+IF(E51="AED",0,Settings!$B$11))/IF(F51="Annual",12,1),"Set currency"))</f>
        <v/>
      </c>
      <c r="H51" s="6" t="n"/>
      <c r="I51" s="4" t="n"/>
      <c r="J51" s="4" t="n"/>
      <c r="K51" s="6" t="n"/>
      <c r="L51" s="4" t="n"/>
      <c r="M51" s="4" t="n"/>
      <c r="N51" s="4" t="n"/>
      <c r="O51" s="4" t="n"/>
      <c r="P51" s="4" t="n"/>
      <c r="Q51" s="4" t="n"/>
      <c r="R51" s="4" t="n"/>
      <c r="S51" s="5">
        <f>IF(OR(G51="",R51=""),"",G51-R51)</f>
        <v/>
      </c>
      <c r="T51" s="4" t="n"/>
      <c r="U51" s="4" t="n"/>
    </row>
    <row r="52">
      <c r="A52" s="4" t="n"/>
      <c r="B52" s="4" t="n"/>
      <c r="C52" s="4" t="n"/>
      <c r="D52" s="4" t="n"/>
      <c r="E52" s="4" t="n"/>
      <c r="F52" s="4" t="n"/>
      <c r="G52" s="5">
        <f>IF(D52="","",IFERROR(D52*VLOOKUP(E52,Settings!$A$5:$B$9,2,FALSE)*(1+IF(E52="AED",0,Settings!$B$11))/IF(F52="Annual",12,1),"Set currency"))</f>
        <v/>
      </c>
      <c r="H52" s="6" t="n"/>
      <c r="I52" s="4" t="n"/>
      <c r="J52" s="4" t="n"/>
      <c r="K52" s="6" t="n"/>
      <c r="L52" s="4" t="n"/>
      <c r="M52" s="4" t="n"/>
      <c r="N52" s="4" t="n"/>
      <c r="O52" s="4" t="n"/>
      <c r="P52" s="4" t="n"/>
      <c r="Q52" s="4" t="n"/>
      <c r="R52" s="4" t="n"/>
      <c r="S52" s="5">
        <f>IF(OR(G52="",R52=""),"",G52-R52)</f>
        <v/>
      </c>
      <c r="T52" s="4" t="n"/>
      <c r="U52" s="4" t="n"/>
    </row>
    <row r="53">
      <c r="A53" s="4" t="n"/>
      <c r="B53" s="4" t="n"/>
      <c r="C53" s="4" t="n"/>
      <c r="D53" s="4" t="n"/>
      <c r="E53" s="4" t="n"/>
      <c r="F53" s="4" t="n"/>
      <c r="G53" s="5">
        <f>IF(D53="","",IFERROR(D53*VLOOKUP(E53,Settings!$A$5:$B$9,2,FALSE)*(1+IF(E53="AED",0,Settings!$B$11))/IF(F53="Annual",12,1),"Set currency"))</f>
        <v/>
      </c>
      <c r="H53" s="6" t="n"/>
      <c r="I53" s="4" t="n"/>
      <c r="J53" s="4" t="n"/>
      <c r="K53" s="6" t="n"/>
      <c r="L53" s="4" t="n"/>
      <c r="M53" s="4" t="n"/>
      <c r="N53" s="4" t="n"/>
      <c r="O53" s="4" t="n"/>
      <c r="P53" s="4" t="n"/>
      <c r="Q53" s="4" t="n"/>
      <c r="R53" s="4" t="n"/>
      <c r="S53" s="5">
        <f>IF(OR(G53="",R53=""),"",G53-R53)</f>
        <v/>
      </c>
      <c r="T53" s="4" t="n"/>
      <c r="U53" s="4" t="n"/>
    </row>
    <row r="54">
      <c r="A54" s="4" t="n"/>
      <c r="B54" s="4" t="n"/>
      <c r="C54" s="4" t="n"/>
      <c r="D54" s="4" t="n"/>
      <c r="E54" s="4" t="n"/>
      <c r="F54" s="4" t="n"/>
      <c r="G54" s="5">
        <f>IF(D54="","",IFERROR(D54*VLOOKUP(E54,Settings!$A$5:$B$9,2,FALSE)*(1+IF(E54="AED",0,Settings!$B$11))/IF(F54="Annual",12,1),"Set currency"))</f>
        <v/>
      </c>
      <c r="H54" s="6" t="n"/>
      <c r="I54" s="4" t="n"/>
      <c r="J54" s="4" t="n"/>
      <c r="K54" s="6" t="n"/>
      <c r="L54" s="4" t="n"/>
      <c r="M54" s="4" t="n"/>
      <c r="N54" s="4" t="n"/>
      <c r="O54" s="4" t="n"/>
      <c r="P54" s="4" t="n"/>
      <c r="Q54" s="4" t="n"/>
      <c r="R54" s="4" t="n"/>
      <c r="S54" s="5">
        <f>IF(OR(G54="",R54=""),"",G54-R54)</f>
        <v/>
      </c>
      <c r="T54" s="4" t="n"/>
      <c r="U54" s="4" t="n"/>
    </row>
    <row r="55">
      <c r="A55" s="4" t="n"/>
      <c r="B55" s="4" t="n"/>
      <c r="C55" s="4" t="n"/>
      <c r="D55" s="4" t="n"/>
      <c r="E55" s="4" t="n"/>
      <c r="F55" s="4" t="n"/>
      <c r="G55" s="5">
        <f>IF(D55="","",IFERROR(D55*VLOOKUP(E55,Settings!$A$5:$B$9,2,FALSE)*(1+IF(E55="AED",0,Settings!$B$11))/IF(F55="Annual",12,1),"Set currency"))</f>
        <v/>
      </c>
      <c r="H55" s="6" t="n"/>
      <c r="I55" s="4" t="n"/>
      <c r="J55" s="4" t="n"/>
      <c r="K55" s="6" t="n"/>
      <c r="L55" s="4" t="n"/>
      <c r="M55" s="4" t="n"/>
      <c r="N55" s="4" t="n"/>
      <c r="O55" s="4" t="n"/>
      <c r="P55" s="4" t="n"/>
      <c r="Q55" s="4" t="n"/>
      <c r="R55" s="4" t="n"/>
      <c r="S55" s="5">
        <f>IF(OR(G55="",R55=""),"",G55-R55)</f>
        <v/>
      </c>
      <c r="T55" s="4" t="n"/>
      <c r="U55" s="4" t="n"/>
    </row>
    <row r="56">
      <c r="A56" s="4" t="n"/>
      <c r="B56" s="4" t="n"/>
      <c r="C56" s="4" t="n"/>
      <c r="D56" s="4" t="n"/>
      <c r="E56" s="4" t="n"/>
      <c r="F56" s="4" t="n"/>
      <c r="G56" s="5">
        <f>IF(D56="","",IFERROR(D56*VLOOKUP(E56,Settings!$A$5:$B$9,2,FALSE)*(1+IF(E56="AED",0,Settings!$B$11))/IF(F56="Annual",12,1),"Set currency"))</f>
        <v/>
      </c>
      <c r="H56" s="6" t="n"/>
      <c r="I56" s="4" t="n"/>
      <c r="J56" s="4" t="n"/>
      <c r="K56" s="6" t="n"/>
      <c r="L56" s="4" t="n"/>
      <c r="M56" s="4" t="n"/>
      <c r="N56" s="4" t="n"/>
      <c r="O56" s="4" t="n"/>
      <c r="P56" s="4" t="n"/>
      <c r="Q56" s="4" t="n"/>
      <c r="R56" s="4" t="n"/>
      <c r="S56" s="5">
        <f>IF(OR(G56="",R56=""),"",G56-R56)</f>
        <v/>
      </c>
      <c r="T56" s="4" t="n"/>
      <c r="U56" s="4" t="n"/>
    </row>
    <row r="57">
      <c r="A57" s="4" t="n"/>
      <c r="B57" s="4" t="n"/>
      <c r="C57" s="4" t="n"/>
      <c r="D57" s="4" t="n"/>
      <c r="E57" s="4" t="n"/>
      <c r="F57" s="4" t="n"/>
      <c r="G57" s="5">
        <f>IF(D57="","",IFERROR(D57*VLOOKUP(E57,Settings!$A$5:$B$9,2,FALSE)*(1+IF(E57="AED",0,Settings!$B$11))/IF(F57="Annual",12,1),"Set currency"))</f>
        <v/>
      </c>
      <c r="H57" s="6" t="n"/>
      <c r="I57" s="4" t="n"/>
      <c r="J57" s="4" t="n"/>
      <c r="K57" s="6" t="n"/>
      <c r="L57" s="4" t="n"/>
      <c r="M57" s="4" t="n"/>
      <c r="N57" s="4" t="n"/>
      <c r="O57" s="4" t="n"/>
      <c r="P57" s="4" t="n"/>
      <c r="Q57" s="4" t="n"/>
      <c r="R57" s="4" t="n"/>
      <c r="S57" s="5">
        <f>IF(OR(G57="",R57=""),"",G57-R57)</f>
        <v/>
      </c>
      <c r="T57" s="4" t="n"/>
      <c r="U57" s="4" t="n"/>
    </row>
    <row r="58">
      <c r="A58" s="4" t="n"/>
      <c r="B58" s="4" t="n"/>
      <c r="C58" s="4" t="n"/>
      <c r="D58" s="4" t="n"/>
      <c r="E58" s="4" t="n"/>
      <c r="F58" s="4" t="n"/>
      <c r="G58" s="5">
        <f>IF(D58="","",IFERROR(D58*VLOOKUP(E58,Settings!$A$5:$B$9,2,FALSE)*(1+IF(E58="AED",0,Settings!$B$11))/IF(F58="Annual",12,1),"Set currency"))</f>
        <v/>
      </c>
      <c r="H58" s="6" t="n"/>
      <c r="I58" s="4" t="n"/>
      <c r="J58" s="4" t="n"/>
      <c r="K58" s="6" t="n"/>
      <c r="L58" s="4" t="n"/>
      <c r="M58" s="4" t="n"/>
      <c r="N58" s="4" t="n"/>
      <c r="O58" s="4" t="n"/>
      <c r="P58" s="4" t="n"/>
      <c r="Q58" s="4" t="n"/>
      <c r="R58" s="4" t="n"/>
      <c r="S58" s="5">
        <f>IF(OR(G58="",R58=""),"",G58-R58)</f>
        <v/>
      </c>
      <c r="T58" s="4" t="n"/>
      <c r="U58" s="4" t="n"/>
    </row>
    <row r="59">
      <c r="A59" s="4" t="n"/>
      <c r="B59" s="4" t="n"/>
      <c r="C59" s="4" t="n"/>
      <c r="D59" s="4" t="n"/>
      <c r="E59" s="4" t="n"/>
      <c r="F59" s="4" t="n"/>
      <c r="G59" s="5">
        <f>IF(D59="","",IFERROR(D59*VLOOKUP(E59,Settings!$A$5:$B$9,2,FALSE)*(1+IF(E59="AED",0,Settings!$B$11))/IF(F59="Annual",12,1),"Set currency"))</f>
        <v/>
      </c>
      <c r="H59" s="6" t="n"/>
      <c r="I59" s="4" t="n"/>
      <c r="J59" s="4" t="n"/>
      <c r="K59" s="6" t="n"/>
      <c r="L59" s="4" t="n"/>
      <c r="M59" s="4" t="n"/>
      <c r="N59" s="4" t="n"/>
      <c r="O59" s="4" t="n"/>
      <c r="P59" s="4" t="n"/>
      <c r="Q59" s="4" t="n"/>
      <c r="R59" s="4" t="n"/>
      <c r="S59" s="5">
        <f>IF(OR(G59="",R59=""),"",G59-R59)</f>
        <v/>
      </c>
      <c r="T59" s="4" t="n"/>
      <c r="U59" s="4" t="n"/>
    </row>
    <row r="60">
      <c r="A60" s="4" t="n"/>
      <c r="B60" s="4" t="n"/>
      <c r="C60" s="4" t="n"/>
      <c r="D60" s="4" t="n"/>
      <c r="E60" s="4" t="n"/>
      <c r="F60" s="4" t="n"/>
      <c r="G60" s="5">
        <f>IF(D60="","",IFERROR(D60*VLOOKUP(E60,Settings!$A$5:$B$9,2,FALSE)*(1+IF(E60="AED",0,Settings!$B$11))/IF(F60="Annual",12,1),"Set currency"))</f>
        <v/>
      </c>
      <c r="H60" s="6" t="n"/>
      <c r="I60" s="4" t="n"/>
      <c r="J60" s="4" t="n"/>
      <c r="K60" s="6" t="n"/>
      <c r="L60" s="4" t="n"/>
      <c r="M60" s="4" t="n"/>
      <c r="N60" s="4" t="n"/>
      <c r="O60" s="4" t="n"/>
      <c r="P60" s="4" t="n"/>
      <c r="Q60" s="4" t="n"/>
      <c r="R60" s="4" t="n"/>
      <c r="S60" s="5">
        <f>IF(OR(G60="",R60=""),"",G60-R60)</f>
        <v/>
      </c>
      <c r="T60" s="4" t="n"/>
      <c r="U60" s="4" t="n"/>
    </row>
    <row r="61">
      <c r="A61" s="4" t="n"/>
      <c r="B61" s="4" t="n"/>
      <c r="C61" s="4" t="n"/>
      <c r="D61" s="4" t="n"/>
      <c r="E61" s="4" t="n"/>
      <c r="F61" s="4" t="n"/>
      <c r="G61" s="5">
        <f>IF(D61="","",IFERROR(D61*VLOOKUP(E61,Settings!$A$5:$B$9,2,FALSE)*(1+IF(E61="AED",0,Settings!$B$11))/IF(F61="Annual",12,1),"Set currency"))</f>
        <v/>
      </c>
      <c r="H61" s="6" t="n"/>
      <c r="I61" s="4" t="n"/>
      <c r="J61" s="4" t="n"/>
      <c r="K61" s="6" t="n"/>
      <c r="L61" s="4" t="n"/>
      <c r="M61" s="4" t="n"/>
      <c r="N61" s="4" t="n"/>
      <c r="O61" s="4" t="n"/>
      <c r="P61" s="4" t="n"/>
      <c r="Q61" s="4" t="n"/>
      <c r="R61" s="4" t="n"/>
      <c r="S61" s="5">
        <f>IF(OR(G61="",R61=""),"",G61-R61)</f>
        <v/>
      </c>
      <c r="T61" s="4" t="n"/>
      <c r="U61" s="4" t="n"/>
    </row>
    <row r="62">
      <c r="A62" s="4" t="n"/>
      <c r="B62" s="4" t="n"/>
      <c r="C62" s="4" t="n"/>
      <c r="D62" s="4" t="n"/>
      <c r="E62" s="4" t="n"/>
      <c r="F62" s="4" t="n"/>
      <c r="G62" s="5">
        <f>IF(D62="","",IFERROR(D62*VLOOKUP(E62,Settings!$A$5:$B$9,2,FALSE)*(1+IF(E62="AED",0,Settings!$B$11))/IF(F62="Annual",12,1),"Set currency"))</f>
        <v/>
      </c>
      <c r="H62" s="6" t="n"/>
      <c r="I62" s="4" t="n"/>
      <c r="J62" s="4" t="n"/>
      <c r="K62" s="6" t="n"/>
      <c r="L62" s="4" t="n"/>
      <c r="M62" s="4" t="n"/>
      <c r="N62" s="4" t="n"/>
      <c r="O62" s="4" t="n"/>
      <c r="P62" s="4" t="n"/>
      <c r="Q62" s="4" t="n"/>
      <c r="R62" s="4" t="n"/>
      <c r="S62" s="5">
        <f>IF(OR(G62="",R62=""),"",G62-R62)</f>
        <v/>
      </c>
      <c r="T62" s="4" t="n"/>
      <c r="U62" s="4" t="n"/>
    </row>
    <row r="63">
      <c r="A63" s="4" t="n"/>
      <c r="B63" s="4" t="n"/>
      <c r="C63" s="4" t="n"/>
      <c r="D63" s="4" t="n"/>
      <c r="E63" s="4" t="n"/>
      <c r="F63" s="4" t="n"/>
      <c r="G63" s="5">
        <f>IF(D63="","",IFERROR(D63*VLOOKUP(E63,Settings!$A$5:$B$9,2,FALSE)*(1+IF(E63="AED",0,Settings!$B$11))/IF(F63="Annual",12,1),"Set currency"))</f>
        <v/>
      </c>
      <c r="H63" s="6" t="n"/>
      <c r="I63" s="4" t="n"/>
      <c r="J63" s="4" t="n"/>
      <c r="K63" s="6" t="n"/>
      <c r="L63" s="4" t="n"/>
      <c r="M63" s="4" t="n"/>
      <c r="N63" s="4" t="n"/>
      <c r="O63" s="4" t="n"/>
      <c r="P63" s="4" t="n"/>
      <c r="Q63" s="4" t="n"/>
      <c r="R63" s="4" t="n"/>
      <c r="S63" s="5">
        <f>IF(OR(G63="",R63=""),"",G63-R63)</f>
        <v/>
      </c>
      <c r="T63" s="4" t="n"/>
      <c r="U63" s="4" t="n"/>
    </row>
    <row r="64">
      <c r="A64" s="4" t="n"/>
      <c r="B64" s="4" t="n"/>
      <c r="C64" s="4" t="n"/>
      <c r="D64" s="4" t="n"/>
      <c r="E64" s="4" t="n"/>
      <c r="F64" s="4" t="n"/>
      <c r="G64" s="5">
        <f>IF(D64="","",IFERROR(D64*VLOOKUP(E64,Settings!$A$5:$B$9,2,FALSE)*(1+IF(E64="AED",0,Settings!$B$11))/IF(F64="Annual",12,1),"Set currency"))</f>
        <v/>
      </c>
      <c r="H64" s="6" t="n"/>
      <c r="I64" s="4" t="n"/>
      <c r="J64" s="4" t="n"/>
      <c r="K64" s="6" t="n"/>
      <c r="L64" s="4" t="n"/>
      <c r="M64" s="4" t="n"/>
      <c r="N64" s="4" t="n"/>
      <c r="O64" s="4" t="n"/>
      <c r="P64" s="4" t="n"/>
      <c r="Q64" s="4" t="n"/>
      <c r="R64" s="4" t="n"/>
      <c r="S64" s="5">
        <f>IF(OR(G64="",R64=""),"",G64-R64)</f>
        <v/>
      </c>
      <c r="T64" s="4" t="n"/>
      <c r="U64" s="4" t="n"/>
    </row>
    <row r="65">
      <c r="A65" s="4" t="n"/>
      <c r="B65" s="4" t="n"/>
      <c r="C65" s="4" t="n"/>
      <c r="D65" s="4" t="n"/>
      <c r="E65" s="4" t="n"/>
      <c r="F65" s="4" t="n"/>
      <c r="G65" s="5">
        <f>IF(D65="","",IFERROR(D65*VLOOKUP(E65,Settings!$A$5:$B$9,2,FALSE)*(1+IF(E65="AED",0,Settings!$B$11))/IF(F65="Annual",12,1),"Set currency"))</f>
        <v/>
      </c>
      <c r="H65" s="6" t="n"/>
      <c r="I65" s="4" t="n"/>
      <c r="J65" s="4" t="n"/>
      <c r="K65" s="6" t="n"/>
      <c r="L65" s="4" t="n"/>
      <c r="M65" s="4" t="n"/>
      <c r="N65" s="4" t="n"/>
      <c r="O65" s="4" t="n"/>
      <c r="P65" s="4" t="n"/>
      <c r="Q65" s="4" t="n"/>
      <c r="R65" s="4" t="n"/>
      <c r="S65" s="5">
        <f>IF(OR(G65="",R65=""),"",G65-R65)</f>
        <v/>
      </c>
      <c r="T65" s="4" t="n"/>
      <c r="U65" s="4" t="n"/>
    </row>
    <row r="66">
      <c r="A66" s="4" t="n"/>
      <c r="B66" s="4" t="n"/>
      <c r="C66" s="4" t="n"/>
      <c r="D66" s="4" t="n"/>
      <c r="E66" s="4" t="n"/>
      <c r="F66" s="4" t="n"/>
      <c r="G66" s="5">
        <f>IF(D66="","",IFERROR(D66*VLOOKUP(E66,Settings!$A$5:$B$9,2,FALSE)*(1+IF(E66="AED",0,Settings!$B$11))/IF(F66="Annual",12,1),"Set currency"))</f>
        <v/>
      </c>
      <c r="H66" s="6" t="n"/>
      <c r="I66" s="4" t="n"/>
      <c r="J66" s="4" t="n"/>
      <c r="K66" s="6" t="n"/>
      <c r="L66" s="4" t="n"/>
      <c r="M66" s="4" t="n"/>
      <c r="N66" s="4" t="n"/>
      <c r="O66" s="4" t="n"/>
      <c r="P66" s="4" t="n"/>
      <c r="Q66" s="4" t="n"/>
      <c r="R66" s="4" t="n"/>
      <c r="S66" s="5">
        <f>IF(OR(G66="",R66=""),"",G66-R66)</f>
        <v/>
      </c>
      <c r="T66" s="4" t="n"/>
      <c r="U66" s="4" t="n"/>
    </row>
    <row r="67">
      <c r="A67" s="4" t="n"/>
      <c r="B67" s="4" t="n"/>
      <c r="C67" s="4" t="n"/>
      <c r="D67" s="4" t="n"/>
      <c r="E67" s="4" t="n"/>
      <c r="F67" s="4" t="n"/>
      <c r="G67" s="5">
        <f>IF(D67="","",IFERROR(D67*VLOOKUP(E67,Settings!$A$5:$B$9,2,FALSE)*(1+IF(E67="AED",0,Settings!$B$11))/IF(F67="Annual",12,1),"Set currency"))</f>
        <v/>
      </c>
      <c r="H67" s="6" t="n"/>
      <c r="I67" s="4" t="n"/>
      <c r="J67" s="4" t="n"/>
      <c r="K67" s="6" t="n"/>
      <c r="L67" s="4" t="n"/>
      <c r="M67" s="4" t="n"/>
      <c r="N67" s="4" t="n"/>
      <c r="O67" s="4" t="n"/>
      <c r="P67" s="4" t="n"/>
      <c r="Q67" s="4" t="n"/>
      <c r="R67" s="4" t="n"/>
      <c r="S67" s="5">
        <f>IF(OR(G67="",R67=""),"",G67-R67)</f>
        <v/>
      </c>
      <c r="T67" s="4" t="n"/>
      <c r="U67" s="4" t="n"/>
    </row>
    <row r="68">
      <c r="A68" s="4" t="n"/>
      <c r="B68" s="4" t="n"/>
      <c r="C68" s="4" t="n"/>
      <c r="D68" s="4" t="n"/>
      <c r="E68" s="4" t="n"/>
      <c r="F68" s="4" t="n"/>
      <c r="G68" s="5">
        <f>IF(D68="","",IFERROR(D68*VLOOKUP(E68,Settings!$A$5:$B$9,2,FALSE)*(1+IF(E68="AED",0,Settings!$B$11))/IF(F68="Annual",12,1),"Set currency"))</f>
        <v/>
      </c>
      <c r="H68" s="6" t="n"/>
      <c r="I68" s="4" t="n"/>
      <c r="J68" s="4" t="n"/>
      <c r="K68" s="6" t="n"/>
      <c r="L68" s="4" t="n"/>
      <c r="M68" s="4" t="n"/>
      <c r="N68" s="4" t="n"/>
      <c r="O68" s="4" t="n"/>
      <c r="P68" s="4" t="n"/>
      <c r="Q68" s="4" t="n"/>
      <c r="R68" s="4" t="n"/>
      <c r="S68" s="5">
        <f>IF(OR(G68="",R68=""),"",G68-R68)</f>
        <v/>
      </c>
      <c r="T68" s="4" t="n"/>
      <c r="U68" s="4" t="n"/>
    </row>
    <row r="69">
      <c r="A69" s="4" t="n"/>
      <c r="B69" s="4" t="n"/>
      <c r="C69" s="4" t="n"/>
      <c r="D69" s="4" t="n"/>
      <c r="E69" s="4" t="n"/>
      <c r="F69" s="4" t="n"/>
      <c r="G69" s="5">
        <f>IF(D69="","",IFERROR(D69*VLOOKUP(E69,Settings!$A$5:$B$9,2,FALSE)*(1+IF(E69="AED",0,Settings!$B$11))/IF(F69="Annual",12,1),"Set currency"))</f>
        <v/>
      </c>
      <c r="H69" s="6" t="n"/>
      <c r="I69" s="4" t="n"/>
      <c r="J69" s="4" t="n"/>
      <c r="K69" s="6" t="n"/>
      <c r="L69" s="4" t="n"/>
      <c r="M69" s="4" t="n"/>
      <c r="N69" s="4" t="n"/>
      <c r="O69" s="4" t="n"/>
      <c r="P69" s="4" t="n"/>
      <c r="Q69" s="4" t="n"/>
      <c r="R69" s="4" t="n"/>
      <c r="S69" s="5">
        <f>IF(OR(G69="",R69=""),"",G69-R69)</f>
        <v/>
      </c>
      <c r="T69" s="4" t="n"/>
      <c r="U69" s="4" t="n"/>
    </row>
    <row r="70">
      <c r="A70" s="4" t="n"/>
      <c r="B70" s="4" t="n"/>
      <c r="C70" s="4" t="n"/>
      <c r="D70" s="4" t="n"/>
      <c r="E70" s="4" t="n"/>
      <c r="F70" s="4" t="n"/>
      <c r="G70" s="5">
        <f>IF(D70="","",IFERROR(D70*VLOOKUP(E70,Settings!$A$5:$B$9,2,FALSE)*(1+IF(E70="AED",0,Settings!$B$11))/IF(F70="Annual",12,1),"Set currency"))</f>
        <v/>
      </c>
      <c r="H70" s="6" t="n"/>
      <c r="I70" s="4" t="n"/>
      <c r="J70" s="4" t="n"/>
      <c r="K70" s="6" t="n"/>
      <c r="L70" s="4" t="n"/>
      <c r="M70" s="4" t="n"/>
      <c r="N70" s="4" t="n"/>
      <c r="O70" s="4" t="n"/>
      <c r="P70" s="4" t="n"/>
      <c r="Q70" s="4" t="n"/>
      <c r="R70" s="4" t="n"/>
      <c r="S70" s="5">
        <f>IF(OR(G70="",R70=""),"",G70-R70)</f>
        <v/>
      </c>
      <c r="T70" s="4" t="n"/>
      <c r="U70" s="4" t="n"/>
    </row>
    <row r="71">
      <c r="A71" s="4" t="n"/>
      <c r="B71" s="4" t="n"/>
      <c r="C71" s="4" t="n"/>
      <c r="D71" s="4" t="n"/>
      <c r="E71" s="4" t="n"/>
      <c r="F71" s="4" t="n"/>
      <c r="G71" s="5">
        <f>IF(D71="","",IFERROR(D71*VLOOKUP(E71,Settings!$A$5:$B$9,2,FALSE)*(1+IF(E71="AED",0,Settings!$B$11))/IF(F71="Annual",12,1),"Set currency"))</f>
        <v/>
      </c>
      <c r="H71" s="6" t="n"/>
      <c r="I71" s="4" t="n"/>
      <c r="J71" s="4" t="n"/>
      <c r="K71" s="6" t="n"/>
      <c r="L71" s="4" t="n"/>
      <c r="M71" s="4" t="n"/>
      <c r="N71" s="4" t="n"/>
      <c r="O71" s="4" t="n"/>
      <c r="P71" s="4" t="n"/>
      <c r="Q71" s="4" t="n"/>
      <c r="R71" s="4" t="n"/>
      <c r="S71" s="5">
        <f>IF(OR(G71="",R71=""),"",G71-R71)</f>
        <v/>
      </c>
      <c r="T71" s="4" t="n"/>
      <c r="U71" s="4" t="n"/>
    </row>
    <row r="72">
      <c r="A72" s="4" t="n"/>
      <c r="B72" s="4" t="n"/>
      <c r="C72" s="4" t="n"/>
      <c r="D72" s="4" t="n"/>
      <c r="E72" s="4" t="n"/>
      <c r="F72" s="4" t="n"/>
      <c r="G72" s="5">
        <f>IF(D72="","",IFERROR(D72*VLOOKUP(E72,Settings!$A$5:$B$9,2,FALSE)*(1+IF(E72="AED",0,Settings!$B$11))/IF(F72="Annual",12,1),"Set currency"))</f>
        <v/>
      </c>
      <c r="H72" s="6" t="n"/>
      <c r="I72" s="4" t="n"/>
      <c r="J72" s="4" t="n"/>
      <c r="K72" s="6" t="n"/>
      <c r="L72" s="4" t="n"/>
      <c r="M72" s="4" t="n"/>
      <c r="N72" s="4" t="n"/>
      <c r="O72" s="4" t="n"/>
      <c r="P72" s="4" t="n"/>
      <c r="Q72" s="4" t="n"/>
      <c r="R72" s="4" t="n"/>
      <c r="S72" s="5">
        <f>IF(OR(G72="",R72=""),"",G72-R72)</f>
        <v/>
      </c>
      <c r="T72" s="4" t="n"/>
      <c r="U72" s="4" t="n"/>
    </row>
    <row r="73">
      <c r="A73" s="4" t="n"/>
      <c r="B73" s="4" t="n"/>
      <c r="C73" s="4" t="n"/>
      <c r="D73" s="4" t="n"/>
      <c r="E73" s="4" t="n"/>
      <c r="F73" s="4" t="n"/>
      <c r="G73" s="5">
        <f>IF(D73="","",IFERROR(D73*VLOOKUP(E73,Settings!$A$5:$B$9,2,FALSE)*(1+IF(E73="AED",0,Settings!$B$11))/IF(F73="Annual",12,1),"Set currency"))</f>
        <v/>
      </c>
      <c r="H73" s="6" t="n"/>
      <c r="I73" s="4" t="n"/>
      <c r="J73" s="4" t="n"/>
      <c r="K73" s="6" t="n"/>
      <c r="L73" s="4" t="n"/>
      <c r="M73" s="4" t="n"/>
      <c r="N73" s="4" t="n"/>
      <c r="O73" s="4" t="n"/>
      <c r="P73" s="4" t="n"/>
      <c r="Q73" s="4" t="n"/>
      <c r="R73" s="4" t="n"/>
      <c r="S73" s="5">
        <f>IF(OR(G73="",R73=""),"",G73-R73)</f>
        <v/>
      </c>
      <c r="T73" s="4" t="n"/>
      <c r="U73" s="4" t="n"/>
    </row>
    <row r="74">
      <c r="A74" s="4" t="n"/>
      <c r="B74" s="4" t="n"/>
      <c r="C74" s="4" t="n"/>
      <c r="D74" s="4" t="n"/>
      <c r="E74" s="4" t="n"/>
      <c r="F74" s="4" t="n"/>
      <c r="G74" s="5">
        <f>IF(D74="","",IFERROR(D74*VLOOKUP(E74,Settings!$A$5:$B$9,2,FALSE)*(1+IF(E74="AED",0,Settings!$B$11))/IF(F74="Annual",12,1),"Set currency"))</f>
        <v/>
      </c>
      <c r="H74" s="6" t="n"/>
      <c r="I74" s="4" t="n"/>
      <c r="J74" s="4" t="n"/>
      <c r="K74" s="6" t="n"/>
      <c r="L74" s="4" t="n"/>
      <c r="M74" s="4" t="n"/>
      <c r="N74" s="4" t="n"/>
      <c r="O74" s="4" t="n"/>
      <c r="P74" s="4" t="n"/>
      <c r="Q74" s="4" t="n"/>
      <c r="R74" s="4" t="n"/>
      <c r="S74" s="5">
        <f>IF(OR(G74="",R74=""),"",G74-R74)</f>
        <v/>
      </c>
      <c r="T74" s="4" t="n"/>
      <c r="U74" s="4" t="n"/>
    </row>
    <row r="75">
      <c r="A75" s="4" t="n"/>
      <c r="B75" s="4" t="n"/>
      <c r="C75" s="4" t="n"/>
      <c r="D75" s="4" t="n"/>
      <c r="E75" s="4" t="n"/>
      <c r="F75" s="4" t="n"/>
      <c r="G75" s="5">
        <f>IF(D75="","",IFERROR(D75*VLOOKUP(E75,Settings!$A$5:$B$9,2,FALSE)*(1+IF(E75="AED",0,Settings!$B$11))/IF(F75="Annual",12,1),"Set currency"))</f>
        <v/>
      </c>
      <c r="H75" s="6" t="n"/>
      <c r="I75" s="4" t="n"/>
      <c r="J75" s="4" t="n"/>
      <c r="K75" s="6" t="n"/>
      <c r="L75" s="4" t="n"/>
      <c r="M75" s="4" t="n"/>
      <c r="N75" s="4" t="n"/>
      <c r="O75" s="4" t="n"/>
      <c r="P75" s="4" t="n"/>
      <c r="Q75" s="4" t="n"/>
      <c r="R75" s="4" t="n"/>
      <c r="S75" s="5">
        <f>IF(OR(G75="",R75=""),"",G75-R75)</f>
        <v/>
      </c>
      <c r="T75" s="4" t="n"/>
      <c r="U75" s="4" t="n"/>
    </row>
    <row r="76">
      <c r="A76" s="4" t="n"/>
      <c r="B76" s="4" t="n"/>
      <c r="C76" s="4" t="n"/>
      <c r="D76" s="4" t="n"/>
      <c r="E76" s="4" t="n"/>
      <c r="F76" s="4" t="n"/>
      <c r="G76" s="5">
        <f>IF(D76="","",IFERROR(D76*VLOOKUP(E76,Settings!$A$5:$B$9,2,FALSE)*(1+IF(E76="AED",0,Settings!$B$11))/IF(F76="Annual",12,1),"Set currency"))</f>
        <v/>
      </c>
      <c r="H76" s="6" t="n"/>
      <c r="I76" s="4" t="n"/>
      <c r="J76" s="4" t="n"/>
      <c r="K76" s="6" t="n"/>
      <c r="L76" s="4" t="n"/>
      <c r="M76" s="4" t="n"/>
      <c r="N76" s="4" t="n"/>
      <c r="O76" s="4" t="n"/>
      <c r="P76" s="4" t="n"/>
      <c r="Q76" s="4" t="n"/>
      <c r="R76" s="4" t="n"/>
      <c r="S76" s="5">
        <f>IF(OR(G76="",R76=""),"",G76-R76)</f>
        <v/>
      </c>
      <c r="T76" s="4" t="n"/>
      <c r="U76" s="4" t="n"/>
    </row>
    <row r="77">
      <c r="A77" s="4" t="n"/>
      <c r="B77" s="4" t="n"/>
      <c r="C77" s="4" t="n"/>
      <c r="D77" s="4" t="n"/>
      <c r="E77" s="4" t="n"/>
      <c r="F77" s="4" t="n"/>
      <c r="G77" s="5">
        <f>IF(D77="","",IFERROR(D77*VLOOKUP(E77,Settings!$A$5:$B$9,2,FALSE)*(1+IF(E77="AED",0,Settings!$B$11))/IF(F77="Annual",12,1),"Set currency"))</f>
        <v/>
      </c>
      <c r="H77" s="6" t="n"/>
      <c r="I77" s="4" t="n"/>
      <c r="J77" s="4" t="n"/>
      <c r="K77" s="6" t="n"/>
      <c r="L77" s="4" t="n"/>
      <c r="M77" s="4" t="n"/>
      <c r="N77" s="4" t="n"/>
      <c r="O77" s="4" t="n"/>
      <c r="P77" s="4" t="n"/>
      <c r="Q77" s="4" t="n"/>
      <c r="R77" s="4" t="n"/>
      <c r="S77" s="5">
        <f>IF(OR(G77="",R77=""),"",G77-R77)</f>
        <v/>
      </c>
      <c r="T77" s="4" t="n"/>
      <c r="U77" s="4" t="n"/>
    </row>
    <row r="78">
      <c r="A78" s="4" t="n"/>
      <c r="B78" s="4" t="n"/>
      <c r="C78" s="4" t="n"/>
      <c r="D78" s="4" t="n"/>
      <c r="E78" s="4" t="n"/>
      <c r="F78" s="4" t="n"/>
      <c r="G78" s="5">
        <f>IF(D78="","",IFERROR(D78*VLOOKUP(E78,Settings!$A$5:$B$9,2,FALSE)*(1+IF(E78="AED",0,Settings!$B$11))/IF(F78="Annual",12,1),"Set currency"))</f>
        <v/>
      </c>
      <c r="H78" s="6" t="n"/>
      <c r="I78" s="4" t="n"/>
      <c r="J78" s="4" t="n"/>
      <c r="K78" s="6" t="n"/>
      <c r="L78" s="4" t="n"/>
      <c r="M78" s="4" t="n"/>
      <c r="N78" s="4" t="n"/>
      <c r="O78" s="4" t="n"/>
      <c r="P78" s="4" t="n"/>
      <c r="Q78" s="4" t="n"/>
      <c r="R78" s="4" t="n"/>
      <c r="S78" s="5">
        <f>IF(OR(G78="",R78=""),"",G78-R78)</f>
        <v/>
      </c>
      <c r="T78" s="4" t="n"/>
      <c r="U78" s="4" t="n"/>
    </row>
    <row r="79">
      <c r="A79" s="4" t="n"/>
      <c r="B79" s="4" t="n"/>
      <c r="C79" s="4" t="n"/>
      <c r="D79" s="4" t="n"/>
      <c r="E79" s="4" t="n"/>
      <c r="F79" s="4" t="n"/>
      <c r="G79" s="5">
        <f>IF(D79="","",IFERROR(D79*VLOOKUP(E79,Settings!$A$5:$B$9,2,FALSE)*(1+IF(E79="AED",0,Settings!$B$11))/IF(F79="Annual",12,1),"Set currency"))</f>
        <v/>
      </c>
      <c r="H79" s="6" t="n"/>
      <c r="I79" s="4" t="n"/>
      <c r="J79" s="4" t="n"/>
      <c r="K79" s="6" t="n"/>
      <c r="L79" s="4" t="n"/>
      <c r="M79" s="4" t="n"/>
      <c r="N79" s="4" t="n"/>
      <c r="O79" s="4" t="n"/>
      <c r="P79" s="4" t="n"/>
      <c r="Q79" s="4" t="n"/>
      <c r="R79" s="4" t="n"/>
      <c r="S79" s="5">
        <f>IF(OR(G79="",R79=""),"",G79-R79)</f>
        <v/>
      </c>
      <c r="T79" s="4" t="n"/>
      <c r="U79" s="4" t="n"/>
    </row>
    <row r="80">
      <c r="A80" s="4" t="n"/>
      <c r="B80" s="4" t="n"/>
      <c r="C80" s="4" t="n"/>
      <c r="D80" s="4" t="n"/>
      <c r="E80" s="4" t="n"/>
      <c r="F80" s="4" t="n"/>
      <c r="G80" s="5">
        <f>IF(D80="","",IFERROR(D80*VLOOKUP(E80,Settings!$A$5:$B$9,2,FALSE)*(1+IF(E80="AED",0,Settings!$B$11))/IF(F80="Annual",12,1),"Set currency"))</f>
        <v/>
      </c>
      <c r="H80" s="6" t="n"/>
      <c r="I80" s="4" t="n"/>
      <c r="J80" s="4" t="n"/>
      <c r="K80" s="6" t="n"/>
      <c r="L80" s="4" t="n"/>
      <c r="M80" s="4" t="n"/>
      <c r="N80" s="4" t="n"/>
      <c r="O80" s="4" t="n"/>
      <c r="P80" s="4" t="n"/>
      <c r="Q80" s="4" t="n"/>
      <c r="R80" s="4" t="n"/>
      <c r="S80" s="5">
        <f>IF(OR(G80="",R80=""),"",G80-R80)</f>
        <v/>
      </c>
      <c r="T80" s="4" t="n"/>
      <c r="U80" s="4" t="n"/>
    </row>
    <row r="81">
      <c r="A81" s="4" t="n"/>
      <c r="B81" s="4" t="n"/>
      <c r="C81" s="4" t="n"/>
      <c r="D81" s="4" t="n"/>
      <c r="E81" s="4" t="n"/>
      <c r="F81" s="4" t="n"/>
      <c r="G81" s="5">
        <f>IF(D81="","",IFERROR(D81*VLOOKUP(E81,Settings!$A$5:$B$9,2,FALSE)*(1+IF(E81="AED",0,Settings!$B$11))/IF(F81="Annual",12,1),"Set currency"))</f>
        <v/>
      </c>
      <c r="H81" s="6" t="n"/>
      <c r="I81" s="4" t="n"/>
      <c r="J81" s="4" t="n"/>
      <c r="K81" s="6" t="n"/>
      <c r="L81" s="4" t="n"/>
      <c r="M81" s="4" t="n"/>
      <c r="N81" s="4" t="n"/>
      <c r="O81" s="4" t="n"/>
      <c r="P81" s="4" t="n"/>
      <c r="Q81" s="4" t="n"/>
      <c r="R81" s="4" t="n"/>
      <c r="S81" s="5">
        <f>IF(OR(G81="",R81=""),"",G81-R81)</f>
        <v/>
      </c>
      <c r="T81" s="4" t="n"/>
      <c r="U81" s="4" t="n"/>
    </row>
    <row r="82">
      <c r="A82" s="4" t="n"/>
      <c r="B82" s="4" t="n"/>
      <c r="C82" s="4" t="n"/>
      <c r="D82" s="4" t="n"/>
      <c r="E82" s="4" t="n"/>
      <c r="F82" s="4" t="n"/>
      <c r="G82" s="5">
        <f>IF(D82="","",IFERROR(D82*VLOOKUP(E82,Settings!$A$5:$B$9,2,FALSE)*(1+IF(E82="AED",0,Settings!$B$11))/IF(F82="Annual",12,1),"Set currency"))</f>
        <v/>
      </c>
      <c r="H82" s="6" t="n"/>
      <c r="I82" s="4" t="n"/>
      <c r="J82" s="4" t="n"/>
      <c r="K82" s="6" t="n"/>
      <c r="L82" s="4" t="n"/>
      <c r="M82" s="4" t="n"/>
      <c r="N82" s="4" t="n"/>
      <c r="O82" s="4" t="n"/>
      <c r="P82" s="4" t="n"/>
      <c r="Q82" s="4" t="n"/>
      <c r="R82" s="4" t="n"/>
      <c r="S82" s="5">
        <f>IF(OR(G82="",R82=""),"",G82-R82)</f>
        <v/>
      </c>
      <c r="T82" s="4" t="n"/>
      <c r="U82" s="4" t="n"/>
    </row>
    <row r="83">
      <c r="A83" s="4" t="n"/>
      <c r="B83" s="4" t="n"/>
      <c r="C83" s="4" t="n"/>
      <c r="D83" s="4" t="n"/>
      <c r="E83" s="4" t="n"/>
      <c r="F83" s="4" t="n"/>
      <c r="G83" s="5">
        <f>IF(D83="","",IFERROR(D83*VLOOKUP(E83,Settings!$A$5:$B$9,2,FALSE)*(1+IF(E83="AED",0,Settings!$B$11))/IF(F83="Annual",12,1),"Set currency"))</f>
        <v/>
      </c>
      <c r="H83" s="6" t="n"/>
      <c r="I83" s="4" t="n"/>
      <c r="J83" s="4" t="n"/>
      <c r="K83" s="6" t="n"/>
      <c r="L83" s="4" t="n"/>
      <c r="M83" s="4" t="n"/>
      <c r="N83" s="4" t="n"/>
      <c r="O83" s="4" t="n"/>
      <c r="P83" s="4" t="n"/>
      <c r="Q83" s="4" t="n"/>
      <c r="R83" s="4" t="n"/>
      <c r="S83" s="5">
        <f>IF(OR(G83="",R83=""),"",G83-R83)</f>
        <v/>
      </c>
      <c r="T83" s="4" t="n"/>
      <c r="U83" s="4" t="n"/>
    </row>
    <row r="84">
      <c r="A84" s="4" t="n"/>
      <c r="B84" s="4" t="n"/>
      <c r="C84" s="4" t="n"/>
      <c r="D84" s="4" t="n"/>
      <c r="E84" s="4" t="n"/>
      <c r="F84" s="4" t="n"/>
      <c r="G84" s="5">
        <f>IF(D84="","",IFERROR(D84*VLOOKUP(E84,Settings!$A$5:$B$9,2,FALSE)*(1+IF(E84="AED",0,Settings!$B$11))/IF(F84="Annual",12,1),"Set currency"))</f>
        <v/>
      </c>
      <c r="H84" s="6" t="n"/>
      <c r="I84" s="4" t="n"/>
      <c r="J84" s="4" t="n"/>
      <c r="K84" s="6" t="n"/>
      <c r="L84" s="4" t="n"/>
      <c r="M84" s="4" t="n"/>
      <c r="N84" s="4" t="n"/>
      <c r="O84" s="4" t="n"/>
      <c r="P84" s="4" t="n"/>
      <c r="Q84" s="4" t="n"/>
      <c r="R84" s="4" t="n"/>
      <c r="S84" s="5">
        <f>IF(OR(G84="",R84=""),"",G84-R84)</f>
        <v/>
      </c>
      <c r="T84" s="4" t="n"/>
      <c r="U84" s="4" t="n"/>
    </row>
    <row r="85">
      <c r="A85" s="4" t="n"/>
      <c r="B85" s="4" t="n"/>
      <c r="C85" s="4" t="n"/>
      <c r="D85" s="4" t="n"/>
      <c r="E85" s="4" t="n"/>
      <c r="F85" s="4" t="n"/>
      <c r="G85" s="5">
        <f>IF(D85="","",IFERROR(D85*VLOOKUP(E85,Settings!$A$5:$B$9,2,FALSE)*(1+IF(E85="AED",0,Settings!$B$11))/IF(F85="Annual",12,1),"Set currency"))</f>
        <v/>
      </c>
      <c r="H85" s="6" t="n"/>
      <c r="I85" s="4" t="n"/>
      <c r="J85" s="4" t="n"/>
      <c r="K85" s="6" t="n"/>
      <c r="L85" s="4" t="n"/>
      <c r="M85" s="4" t="n"/>
      <c r="N85" s="4" t="n"/>
      <c r="O85" s="4" t="n"/>
      <c r="P85" s="4" t="n"/>
      <c r="Q85" s="4" t="n"/>
      <c r="R85" s="4" t="n"/>
      <c r="S85" s="5">
        <f>IF(OR(G85="",R85=""),"",G85-R85)</f>
        <v/>
      </c>
      <c r="T85" s="4" t="n"/>
      <c r="U85" s="4" t="n"/>
    </row>
    <row r="86">
      <c r="A86" s="4" t="n"/>
      <c r="B86" s="4" t="n"/>
      <c r="C86" s="4" t="n"/>
      <c r="D86" s="4" t="n"/>
      <c r="E86" s="4" t="n"/>
      <c r="F86" s="4" t="n"/>
      <c r="G86" s="5">
        <f>IF(D86="","",IFERROR(D86*VLOOKUP(E86,Settings!$A$5:$B$9,2,FALSE)*(1+IF(E86="AED",0,Settings!$B$11))/IF(F86="Annual",12,1),"Set currency"))</f>
        <v/>
      </c>
      <c r="H86" s="6" t="n"/>
      <c r="I86" s="4" t="n"/>
      <c r="J86" s="4" t="n"/>
      <c r="K86" s="6" t="n"/>
      <c r="L86" s="4" t="n"/>
      <c r="M86" s="4" t="n"/>
      <c r="N86" s="4" t="n"/>
      <c r="O86" s="4" t="n"/>
      <c r="P86" s="4" t="n"/>
      <c r="Q86" s="4" t="n"/>
      <c r="R86" s="4" t="n"/>
      <c r="S86" s="5">
        <f>IF(OR(G86="",R86=""),"",G86-R86)</f>
        <v/>
      </c>
      <c r="T86" s="4" t="n"/>
      <c r="U86" s="4" t="n"/>
    </row>
    <row r="87">
      <c r="A87" s="4" t="n"/>
      <c r="B87" s="4" t="n"/>
      <c r="C87" s="4" t="n"/>
      <c r="D87" s="4" t="n"/>
      <c r="E87" s="4" t="n"/>
      <c r="F87" s="4" t="n"/>
      <c r="G87" s="5">
        <f>IF(D87="","",IFERROR(D87*VLOOKUP(E87,Settings!$A$5:$B$9,2,FALSE)*(1+IF(E87="AED",0,Settings!$B$11))/IF(F87="Annual",12,1),"Set currency"))</f>
        <v/>
      </c>
      <c r="H87" s="6" t="n"/>
      <c r="I87" s="4" t="n"/>
      <c r="J87" s="4" t="n"/>
      <c r="K87" s="6" t="n"/>
      <c r="L87" s="4" t="n"/>
      <c r="M87" s="4" t="n"/>
      <c r="N87" s="4" t="n"/>
      <c r="O87" s="4" t="n"/>
      <c r="P87" s="4" t="n"/>
      <c r="Q87" s="4" t="n"/>
      <c r="R87" s="4" t="n"/>
      <c r="S87" s="5">
        <f>IF(OR(G87="",R87=""),"",G87-R87)</f>
        <v/>
      </c>
      <c r="T87" s="4" t="n"/>
      <c r="U87" s="4" t="n"/>
    </row>
    <row r="88">
      <c r="A88" s="4" t="n"/>
      <c r="B88" s="4" t="n"/>
      <c r="C88" s="4" t="n"/>
      <c r="D88" s="4" t="n"/>
      <c r="E88" s="4" t="n"/>
      <c r="F88" s="4" t="n"/>
      <c r="G88" s="5">
        <f>IF(D88="","",IFERROR(D88*VLOOKUP(E88,Settings!$A$5:$B$9,2,FALSE)*(1+IF(E88="AED",0,Settings!$B$11))/IF(F88="Annual",12,1),"Set currency"))</f>
        <v/>
      </c>
      <c r="H88" s="6" t="n"/>
      <c r="I88" s="4" t="n"/>
      <c r="J88" s="4" t="n"/>
      <c r="K88" s="6" t="n"/>
      <c r="L88" s="4" t="n"/>
      <c r="M88" s="4" t="n"/>
      <c r="N88" s="4" t="n"/>
      <c r="O88" s="4" t="n"/>
      <c r="P88" s="4" t="n"/>
      <c r="Q88" s="4" t="n"/>
      <c r="R88" s="4" t="n"/>
      <c r="S88" s="5">
        <f>IF(OR(G88="",R88=""),"",G88-R88)</f>
        <v/>
      </c>
      <c r="T88" s="4" t="n"/>
      <c r="U88" s="4" t="n"/>
    </row>
    <row r="89">
      <c r="A89" s="4" t="n"/>
      <c r="B89" s="4" t="n"/>
      <c r="C89" s="4" t="n"/>
      <c r="D89" s="4" t="n"/>
      <c r="E89" s="4" t="n"/>
      <c r="F89" s="4" t="n"/>
      <c r="G89" s="5">
        <f>IF(D89="","",IFERROR(D89*VLOOKUP(E89,Settings!$A$5:$B$9,2,FALSE)*(1+IF(E89="AED",0,Settings!$B$11))/IF(F89="Annual",12,1),"Set currency"))</f>
        <v/>
      </c>
      <c r="H89" s="6" t="n"/>
      <c r="I89" s="4" t="n"/>
      <c r="J89" s="4" t="n"/>
      <c r="K89" s="6" t="n"/>
      <c r="L89" s="4" t="n"/>
      <c r="M89" s="4" t="n"/>
      <c r="N89" s="4" t="n"/>
      <c r="O89" s="4" t="n"/>
      <c r="P89" s="4" t="n"/>
      <c r="Q89" s="4" t="n"/>
      <c r="R89" s="4" t="n"/>
      <c r="S89" s="5">
        <f>IF(OR(G89="",R89=""),"",G89-R89)</f>
        <v/>
      </c>
      <c r="T89" s="4" t="n"/>
      <c r="U89" s="4" t="n"/>
    </row>
    <row r="90">
      <c r="A90" s="4" t="n"/>
      <c r="B90" s="4" t="n"/>
      <c r="C90" s="4" t="n"/>
      <c r="D90" s="4" t="n"/>
      <c r="E90" s="4" t="n"/>
      <c r="F90" s="4" t="n"/>
      <c r="G90" s="5">
        <f>IF(D90="","",IFERROR(D90*VLOOKUP(E90,Settings!$A$5:$B$9,2,FALSE)*(1+IF(E90="AED",0,Settings!$B$11))/IF(F90="Annual",12,1),"Set currency"))</f>
        <v/>
      </c>
      <c r="H90" s="6" t="n"/>
      <c r="I90" s="4" t="n"/>
      <c r="J90" s="4" t="n"/>
      <c r="K90" s="6" t="n"/>
      <c r="L90" s="4" t="n"/>
      <c r="M90" s="4" t="n"/>
      <c r="N90" s="4" t="n"/>
      <c r="O90" s="4" t="n"/>
      <c r="P90" s="4" t="n"/>
      <c r="Q90" s="4" t="n"/>
      <c r="R90" s="4" t="n"/>
      <c r="S90" s="5">
        <f>IF(OR(G90="",R90=""),"",G90-R90)</f>
        <v/>
      </c>
      <c r="T90" s="4" t="n"/>
      <c r="U90" s="4" t="n"/>
    </row>
    <row r="91">
      <c r="A91" s="4" t="n"/>
      <c r="B91" s="4" t="n"/>
      <c r="C91" s="4" t="n"/>
      <c r="D91" s="4" t="n"/>
      <c r="E91" s="4" t="n"/>
      <c r="F91" s="4" t="n"/>
      <c r="G91" s="5">
        <f>IF(D91="","",IFERROR(D91*VLOOKUP(E91,Settings!$A$5:$B$9,2,FALSE)*(1+IF(E91="AED",0,Settings!$B$11))/IF(F91="Annual",12,1),"Set currency"))</f>
        <v/>
      </c>
      <c r="H91" s="6" t="n"/>
      <c r="I91" s="4" t="n"/>
      <c r="J91" s="4" t="n"/>
      <c r="K91" s="6" t="n"/>
      <c r="L91" s="4" t="n"/>
      <c r="M91" s="4" t="n"/>
      <c r="N91" s="4" t="n"/>
      <c r="O91" s="4" t="n"/>
      <c r="P91" s="4" t="n"/>
      <c r="Q91" s="4" t="n"/>
      <c r="R91" s="4" t="n"/>
      <c r="S91" s="5">
        <f>IF(OR(G91="",R91=""),"",G91-R91)</f>
        <v/>
      </c>
      <c r="T91" s="4" t="n"/>
      <c r="U91" s="4" t="n"/>
    </row>
    <row r="92">
      <c r="A92" s="4" t="n"/>
      <c r="B92" s="4" t="n"/>
      <c r="C92" s="4" t="n"/>
      <c r="D92" s="4" t="n"/>
      <c r="E92" s="4" t="n"/>
      <c r="F92" s="4" t="n"/>
      <c r="G92" s="5">
        <f>IF(D92="","",IFERROR(D92*VLOOKUP(E92,Settings!$A$5:$B$9,2,FALSE)*(1+IF(E92="AED",0,Settings!$B$11))/IF(F92="Annual",12,1),"Set currency"))</f>
        <v/>
      </c>
      <c r="H92" s="6" t="n"/>
      <c r="I92" s="4" t="n"/>
      <c r="J92" s="4" t="n"/>
      <c r="K92" s="6" t="n"/>
      <c r="L92" s="4" t="n"/>
      <c r="M92" s="4" t="n"/>
      <c r="N92" s="4" t="n"/>
      <c r="O92" s="4" t="n"/>
      <c r="P92" s="4" t="n"/>
      <c r="Q92" s="4" t="n"/>
      <c r="R92" s="4" t="n"/>
      <c r="S92" s="5">
        <f>IF(OR(G92="",R92=""),"",G92-R92)</f>
        <v/>
      </c>
      <c r="T92" s="4" t="n"/>
      <c r="U92" s="4" t="n"/>
    </row>
    <row r="93">
      <c r="A93" s="4" t="n"/>
      <c r="B93" s="4" t="n"/>
      <c r="C93" s="4" t="n"/>
      <c r="D93" s="4" t="n"/>
      <c r="E93" s="4" t="n"/>
      <c r="F93" s="4" t="n"/>
      <c r="G93" s="5">
        <f>IF(D93="","",IFERROR(D93*VLOOKUP(E93,Settings!$A$5:$B$9,2,FALSE)*(1+IF(E93="AED",0,Settings!$B$11))/IF(F93="Annual",12,1),"Set currency"))</f>
        <v/>
      </c>
      <c r="H93" s="6" t="n"/>
      <c r="I93" s="4" t="n"/>
      <c r="J93" s="4" t="n"/>
      <c r="K93" s="6" t="n"/>
      <c r="L93" s="4" t="n"/>
      <c r="M93" s="4" t="n"/>
      <c r="N93" s="4" t="n"/>
      <c r="O93" s="4" t="n"/>
      <c r="P93" s="4" t="n"/>
      <c r="Q93" s="4" t="n"/>
      <c r="R93" s="4" t="n"/>
      <c r="S93" s="5">
        <f>IF(OR(G93="",R93=""),"",G93-R93)</f>
        <v/>
      </c>
      <c r="T93" s="4" t="n"/>
      <c r="U93" s="4" t="n"/>
    </row>
    <row r="94">
      <c r="A94" s="4" t="n"/>
      <c r="B94" s="4" t="n"/>
      <c r="C94" s="4" t="n"/>
      <c r="D94" s="4" t="n"/>
      <c r="E94" s="4" t="n"/>
      <c r="F94" s="4" t="n"/>
      <c r="G94" s="5">
        <f>IF(D94="","",IFERROR(D94*VLOOKUP(E94,Settings!$A$5:$B$9,2,FALSE)*(1+IF(E94="AED",0,Settings!$B$11))/IF(F94="Annual",12,1),"Set currency"))</f>
        <v/>
      </c>
      <c r="H94" s="6" t="n"/>
      <c r="I94" s="4" t="n"/>
      <c r="J94" s="4" t="n"/>
      <c r="K94" s="6" t="n"/>
      <c r="L94" s="4" t="n"/>
      <c r="M94" s="4" t="n"/>
      <c r="N94" s="4" t="n"/>
      <c r="O94" s="4" t="n"/>
      <c r="P94" s="4" t="n"/>
      <c r="Q94" s="4" t="n"/>
      <c r="R94" s="4" t="n"/>
      <c r="S94" s="5">
        <f>IF(OR(G94="",R94=""),"",G94-R94)</f>
        <v/>
      </c>
      <c r="T94" s="4" t="n"/>
      <c r="U94" s="4" t="n"/>
    </row>
    <row r="95">
      <c r="A95" s="4" t="n"/>
      <c r="B95" s="4" t="n"/>
      <c r="C95" s="4" t="n"/>
      <c r="D95" s="4" t="n"/>
      <c r="E95" s="4" t="n"/>
      <c r="F95" s="4" t="n"/>
      <c r="G95" s="5">
        <f>IF(D95="","",IFERROR(D95*VLOOKUP(E95,Settings!$A$5:$B$9,2,FALSE)*(1+IF(E95="AED",0,Settings!$B$11))/IF(F95="Annual",12,1),"Set currency"))</f>
        <v/>
      </c>
      <c r="H95" s="6" t="n"/>
      <c r="I95" s="4" t="n"/>
      <c r="J95" s="4" t="n"/>
      <c r="K95" s="6" t="n"/>
      <c r="L95" s="4" t="n"/>
      <c r="M95" s="4" t="n"/>
      <c r="N95" s="4" t="n"/>
      <c r="O95" s="4" t="n"/>
      <c r="P95" s="4" t="n"/>
      <c r="Q95" s="4" t="n"/>
      <c r="R95" s="4" t="n"/>
      <c r="S95" s="5">
        <f>IF(OR(G95="",R95=""),"",G95-R95)</f>
        <v/>
      </c>
      <c r="T95" s="4" t="n"/>
      <c r="U95" s="4" t="n"/>
    </row>
    <row r="96">
      <c r="A96" s="4" t="n"/>
      <c r="B96" s="4" t="n"/>
      <c r="C96" s="4" t="n"/>
      <c r="D96" s="4" t="n"/>
      <c r="E96" s="4" t="n"/>
      <c r="F96" s="4" t="n"/>
      <c r="G96" s="5">
        <f>IF(D96="","",IFERROR(D96*VLOOKUP(E96,Settings!$A$5:$B$9,2,FALSE)*(1+IF(E96="AED",0,Settings!$B$11))/IF(F96="Annual",12,1),"Set currency"))</f>
        <v/>
      </c>
      <c r="H96" s="6" t="n"/>
      <c r="I96" s="4" t="n"/>
      <c r="J96" s="4" t="n"/>
      <c r="K96" s="6" t="n"/>
      <c r="L96" s="4" t="n"/>
      <c r="M96" s="4" t="n"/>
      <c r="N96" s="4" t="n"/>
      <c r="O96" s="4" t="n"/>
      <c r="P96" s="4" t="n"/>
      <c r="Q96" s="4" t="n"/>
      <c r="R96" s="4" t="n"/>
      <c r="S96" s="5">
        <f>IF(OR(G96="",R96=""),"",G96-R96)</f>
        <v/>
      </c>
      <c r="T96" s="4" t="n"/>
      <c r="U96" s="4" t="n"/>
    </row>
    <row r="97">
      <c r="A97" s="4" t="n"/>
      <c r="B97" s="4" t="n"/>
      <c r="C97" s="4" t="n"/>
      <c r="D97" s="4" t="n"/>
      <c r="E97" s="4" t="n"/>
      <c r="F97" s="4" t="n"/>
      <c r="G97" s="5">
        <f>IF(D97="","",IFERROR(D97*VLOOKUP(E97,Settings!$A$5:$B$9,2,FALSE)*(1+IF(E97="AED",0,Settings!$B$11))/IF(F97="Annual",12,1),"Set currency"))</f>
        <v/>
      </c>
      <c r="H97" s="6" t="n"/>
      <c r="I97" s="4" t="n"/>
      <c r="J97" s="4" t="n"/>
      <c r="K97" s="6" t="n"/>
      <c r="L97" s="4" t="n"/>
      <c r="M97" s="4" t="n"/>
      <c r="N97" s="4" t="n"/>
      <c r="O97" s="4" t="n"/>
      <c r="P97" s="4" t="n"/>
      <c r="Q97" s="4" t="n"/>
      <c r="R97" s="4" t="n"/>
      <c r="S97" s="5">
        <f>IF(OR(G97="",R97=""),"",G97-R97)</f>
        <v/>
      </c>
      <c r="T97" s="4" t="n"/>
      <c r="U97" s="4" t="n"/>
    </row>
    <row r="98">
      <c r="A98" s="4" t="n"/>
      <c r="B98" s="4" t="n"/>
      <c r="C98" s="4" t="n"/>
      <c r="D98" s="4" t="n"/>
      <c r="E98" s="4" t="n"/>
      <c r="F98" s="4" t="n"/>
      <c r="G98" s="5">
        <f>IF(D98="","",IFERROR(D98*VLOOKUP(E98,Settings!$A$5:$B$9,2,FALSE)*(1+IF(E98="AED",0,Settings!$B$11))/IF(F98="Annual",12,1),"Set currency"))</f>
        <v/>
      </c>
      <c r="H98" s="6" t="n"/>
      <c r="I98" s="4" t="n"/>
      <c r="J98" s="4" t="n"/>
      <c r="K98" s="6" t="n"/>
      <c r="L98" s="4" t="n"/>
      <c r="M98" s="4" t="n"/>
      <c r="N98" s="4" t="n"/>
      <c r="O98" s="4" t="n"/>
      <c r="P98" s="4" t="n"/>
      <c r="Q98" s="4" t="n"/>
      <c r="R98" s="4" t="n"/>
      <c r="S98" s="5">
        <f>IF(OR(G98="",R98=""),"",G98-R98)</f>
        <v/>
      </c>
      <c r="T98" s="4" t="n"/>
      <c r="U98" s="4" t="n"/>
    </row>
    <row r="99">
      <c r="A99" s="4" t="n"/>
      <c r="B99" s="4" t="n"/>
      <c r="C99" s="4" t="n"/>
      <c r="D99" s="4" t="n"/>
      <c r="E99" s="4" t="n"/>
      <c r="F99" s="4" t="n"/>
      <c r="G99" s="5">
        <f>IF(D99="","",IFERROR(D99*VLOOKUP(E99,Settings!$A$5:$B$9,2,FALSE)*(1+IF(E99="AED",0,Settings!$B$11))/IF(F99="Annual",12,1),"Set currency"))</f>
        <v/>
      </c>
      <c r="H99" s="6" t="n"/>
      <c r="I99" s="4" t="n"/>
      <c r="J99" s="4" t="n"/>
      <c r="K99" s="6" t="n"/>
      <c r="L99" s="4" t="n"/>
      <c r="M99" s="4" t="n"/>
      <c r="N99" s="4" t="n"/>
      <c r="O99" s="4" t="n"/>
      <c r="P99" s="4" t="n"/>
      <c r="Q99" s="4" t="n"/>
      <c r="R99" s="4" t="n"/>
      <c r="S99" s="5">
        <f>IF(OR(G99="",R99=""),"",G99-R99)</f>
        <v/>
      </c>
      <c r="T99" s="4" t="n"/>
      <c r="U99" s="4" t="n"/>
    </row>
    <row r="100">
      <c r="A100" s="4" t="n"/>
      <c r="B100" s="4" t="n"/>
      <c r="C100" s="4" t="n"/>
      <c r="D100" s="4" t="n"/>
      <c r="E100" s="4" t="n"/>
      <c r="F100" s="4" t="n"/>
      <c r="G100" s="5">
        <f>IF(D100="","",IFERROR(D100*VLOOKUP(E100,Settings!$A$5:$B$9,2,FALSE)*(1+IF(E100="AED",0,Settings!$B$11))/IF(F100="Annual",12,1),"Set currency"))</f>
        <v/>
      </c>
      <c r="H100" s="6" t="n"/>
      <c r="I100" s="4" t="n"/>
      <c r="J100" s="4" t="n"/>
      <c r="K100" s="6" t="n"/>
      <c r="L100" s="4" t="n"/>
      <c r="M100" s="4" t="n"/>
      <c r="N100" s="4" t="n"/>
      <c r="O100" s="4" t="n"/>
      <c r="P100" s="4" t="n"/>
      <c r="Q100" s="4" t="n"/>
      <c r="R100" s="4" t="n"/>
      <c r="S100" s="5">
        <f>IF(OR(G100="",R100=""),"",G100-R100)</f>
        <v/>
      </c>
      <c r="T100" s="4" t="n"/>
      <c r="U100" s="4" t="n"/>
    </row>
    <row r="101">
      <c r="A101" s="4" t="n"/>
      <c r="B101" s="4" t="n"/>
      <c r="C101" s="4" t="n"/>
      <c r="D101" s="4" t="n"/>
      <c r="E101" s="4" t="n"/>
      <c r="F101" s="4" t="n"/>
      <c r="G101" s="5">
        <f>IF(D101="","",IFERROR(D101*VLOOKUP(E101,Settings!$A$5:$B$9,2,FALSE)*(1+IF(E101="AED",0,Settings!$B$11))/IF(F101="Annual",12,1),"Set currency"))</f>
        <v/>
      </c>
      <c r="H101" s="6" t="n"/>
      <c r="I101" s="4" t="n"/>
      <c r="J101" s="4" t="n"/>
      <c r="K101" s="6" t="n"/>
      <c r="L101" s="4" t="n"/>
      <c r="M101" s="4" t="n"/>
      <c r="N101" s="4" t="n"/>
      <c r="O101" s="4" t="n"/>
      <c r="P101" s="4" t="n"/>
      <c r="Q101" s="4" t="n"/>
      <c r="R101" s="4" t="n"/>
      <c r="S101" s="5">
        <f>IF(OR(G101="",R101=""),"",G101-R101)</f>
        <v/>
      </c>
      <c r="T101" s="4" t="n"/>
      <c r="U101" s="4" t="n"/>
    </row>
    <row r="102">
      <c r="A102" s="4" t="n"/>
      <c r="B102" s="4" t="n"/>
      <c r="C102" s="4" t="n"/>
      <c r="D102" s="4" t="n"/>
      <c r="E102" s="4" t="n"/>
      <c r="F102" s="4" t="n"/>
      <c r="G102" s="5">
        <f>IF(D102="","",IFERROR(D102*VLOOKUP(E102,Settings!$A$5:$B$9,2,FALSE)*(1+IF(E102="AED",0,Settings!$B$11))/IF(F102="Annual",12,1),"Set currency"))</f>
        <v/>
      </c>
      <c r="H102" s="6" t="n"/>
      <c r="I102" s="4" t="n"/>
      <c r="J102" s="4" t="n"/>
      <c r="K102" s="6" t="n"/>
      <c r="L102" s="4" t="n"/>
      <c r="M102" s="4" t="n"/>
      <c r="N102" s="4" t="n"/>
      <c r="O102" s="4" t="n"/>
      <c r="P102" s="4" t="n"/>
      <c r="Q102" s="4" t="n"/>
      <c r="R102" s="4" t="n"/>
      <c r="S102" s="5">
        <f>IF(OR(G102="",R102=""),"",G102-R102)</f>
        <v/>
      </c>
      <c r="T102" s="4" t="n"/>
      <c r="U102" s="4" t="n"/>
    </row>
    <row r="103">
      <c r="A103" s="4" t="n"/>
      <c r="B103" s="4" t="n"/>
      <c r="C103" s="4" t="n"/>
      <c r="D103" s="4" t="n"/>
      <c r="E103" s="4" t="n"/>
      <c r="F103" s="4" t="n"/>
      <c r="G103" s="5">
        <f>IF(D103="","",IFERROR(D103*VLOOKUP(E103,Settings!$A$5:$B$9,2,FALSE)*(1+IF(E103="AED",0,Settings!$B$11))/IF(F103="Annual",12,1),"Set currency"))</f>
        <v/>
      </c>
      <c r="H103" s="6" t="n"/>
      <c r="I103" s="4" t="n"/>
      <c r="J103" s="4" t="n"/>
      <c r="K103" s="6" t="n"/>
      <c r="L103" s="4" t="n"/>
      <c r="M103" s="4" t="n"/>
      <c r="N103" s="4" t="n"/>
      <c r="O103" s="4" t="n"/>
      <c r="P103" s="4" t="n"/>
      <c r="Q103" s="4" t="n"/>
      <c r="R103" s="4" t="n"/>
      <c r="S103" s="5">
        <f>IF(OR(G103="",R103=""),"",G103-R103)</f>
        <v/>
      </c>
      <c r="T103" s="4" t="n"/>
      <c r="U103" s="4" t="n"/>
    </row>
    <row r="104">
      <c r="A104" s="4" t="n"/>
      <c r="B104" s="4" t="n"/>
      <c r="C104" s="4" t="n"/>
      <c r="D104" s="4" t="n"/>
      <c r="E104" s="4" t="n"/>
      <c r="F104" s="4" t="n"/>
      <c r="G104" s="5">
        <f>IF(D104="","",IFERROR(D104*VLOOKUP(E104,Settings!$A$5:$B$9,2,FALSE)*(1+IF(E104="AED",0,Settings!$B$11))/IF(F104="Annual",12,1),"Set currency"))</f>
        <v/>
      </c>
      <c r="H104" s="6" t="n"/>
      <c r="I104" s="4" t="n"/>
      <c r="J104" s="4" t="n"/>
      <c r="K104" s="6" t="n"/>
      <c r="L104" s="4" t="n"/>
      <c r="M104" s="4" t="n"/>
      <c r="N104" s="4" t="n"/>
      <c r="O104" s="4" t="n"/>
      <c r="P104" s="4" t="n"/>
      <c r="Q104" s="4" t="n"/>
      <c r="R104" s="4" t="n"/>
      <c r="S104" s="5">
        <f>IF(OR(G104="",R104=""),"",G104-R104)</f>
        <v/>
      </c>
      <c r="T104" s="4" t="n"/>
      <c r="U104" s="4" t="n"/>
    </row>
    <row r="105">
      <c r="A105" s="4" t="n"/>
      <c r="B105" s="4" t="n"/>
      <c r="C105" s="4" t="n"/>
      <c r="D105" s="4" t="n"/>
      <c r="E105" s="4" t="n"/>
      <c r="F105" s="4" t="n"/>
      <c r="G105" s="5">
        <f>IF(D105="","",IFERROR(D105*VLOOKUP(E105,Settings!$A$5:$B$9,2,FALSE)*(1+IF(E105="AED",0,Settings!$B$11))/IF(F105="Annual",12,1),"Set currency"))</f>
        <v/>
      </c>
      <c r="H105" s="6" t="n"/>
      <c r="I105" s="4" t="n"/>
      <c r="J105" s="4" t="n"/>
      <c r="K105" s="6" t="n"/>
      <c r="L105" s="4" t="n"/>
      <c r="M105" s="4" t="n"/>
      <c r="N105" s="4" t="n"/>
      <c r="O105" s="4" t="n"/>
      <c r="P105" s="4" t="n"/>
      <c r="Q105" s="4" t="n"/>
      <c r="R105" s="4" t="n"/>
      <c r="S105" s="5">
        <f>IF(OR(G105="",R105=""),"",G105-R105)</f>
        <v/>
      </c>
      <c r="T105" s="4" t="n"/>
      <c r="U105" s="4" t="n"/>
    </row>
    <row r="106">
      <c r="A106" s="4" t="n"/>
      <c r="B106" s="4" t="n"/>
      <c r="C106" s="4" t="n"/>
      <c r="D106" s="4" t="n"/>
      <c r="E106" s="4" t="n"/>
      <c r="F106" s="4" t="n"/>
      <c r="G106" s="5">
        <f>IF(D106="","",IFERROR(D106*VLOOKUP(E106,Settings!$A$5:$B$9,2,FALSE)*(1+IF(E106="AED",0,Settings!$B$11))/IF(F106="Annual",12,1),"Set currency"))</f>
        <v/>
      </c>
      <c r="H106" s="6" t="n"/>
      <c r="I106" s="4" t="n"/>
      <c r="J106" s="4" t="n"/>
      <c r="K106" s="6" t="n"/>
      <c r="L106" s="4" t="n"/>
      <c r="M106" s="4" t="n"/>
      <c r="N106" s="4" t="n"/>
      <c r="O106" s="4" t="n"/>
      <c r="P106" s="4" t="n"/>
      <c r="Q106" s="4" t="n"/>
      <c r="R106" s="4" t="n"/>
      <c r="S106" s="5">
        <f>IF(OR(G106="",R106=""),"",G106-R106)</f>
        <v/>
      </c>
      <c r="T106" s="4" t="n"/>
      <c r="U106" s="4" t="n"/>
    </row>
    <row r="107">
      <c r="A107" s="4" t="n"/>
      <c r="B107" s="4" t="n"/>
      <c r="C107" s="4" t="n"/>
      <c r="D107" s="4" t="n"/>
      <c r="E107" s="4" t="n"/>
      <c r="F107" s="4" t="n"/>
      <c r="G107" s="5">
        <f>IF(D107="","",IFERROR(D107*VLOOKUP(E107,Settings!$A$5:$B$9,2,FALSE)*(1+IF(E107="AED",0,Settings!$B$11))/IF(F107="Annual",12,1),"Set currency"))</f>
        <v/>
      </c>
      <c r="H107" s="6" t="n"/>
      <c r="I107" s="4" t="n"/>
      <c r="J107" s="4" t="n"/>
      <c r="K107" s="6" t="n"/>
      <c r="L107" s="4" t="n"/>
      <c r="M107" s="4" t="n"/>
      <c r="N107" s="4" t="n"/>
      <c r="O107" s="4" t="n"/>
      <c r="P107" s="4" t="n"/>
      <c r="Q107" s="4" t="n"/>
      <c r="R107" s="4" t="n"/>
      <c r="S107" s="5">
        <f>IF(OR(G107="",R107=""),"",G107-R107)</f>
        <v/>
      </c>
      <c r="T107" s="4" t="n"/>
      <c r="U107" s="4" t="n"/>
    </row>
    <row r="108">
      <c r="A108" s="4" t="n"/>
      <c r="B108" s="4" t="n"/>
      <c r="C108" s="4" t="n"/>
      <c r="D108" s="4" t="n"/>
      <c r="E108" s="4" t="n"/>
      <c r="F108" s="4" t="n"/>
      <c r="G108" s="5">
        <f>IF(D108="","",IFERROR(D108*VLOOKUP(E108,Settings!$A$5:$B$9,2,FALSE)*(1+IF(E108="AED",0,Settings!$B$11))/IF(F108="Annual",12,1),"Set currency"))</f>
        <v/>
      </c>
      <c r="H108" s="6" t="n"/>
      <c r="I108" s="4" t="n"/>
      <c r="J108" s="4" t="n"/>
      <c r="K108" s="6" t="n"/>
      <c r="L108" s="4" t="n"/>
      <c r="M108" s="4" t="n"/>
      <c r="N108" s="4" t="n"/>
      <c r="O108" s="4" t="n"/>
      <c r="P108" s="4" t="n"/>
      <c r="Q108" s="4" t="n"/>
      <c r="R108" s="4" t="n"/>
      <c r="S108" s="5">
        <f>IF(OR(G108="",R108=""),"",G108-R108)</f>
        <v/>
      </c>
      <c r="T108" s="4" t="n"/>
      <c r="U108" s="4" t="n"/>
    </row>
    <row r="109">
      <c r="A109" s="4" t="n"/>
      <c r="B109" s="4" t="n"/>
      <c r="C109" s="4" t="n"/>
      <c r="D109" s="4" t="n"/>
      <c r="E109" s="4" t="n"/>
      <c r="F109" s="4" t="n"/>
      <c r="G109" s="5">
        <f>IF(D109="","",IFERROR(D109*VLOOKUP(E109,Settings!$A$5:$B$9,2,FALSE)*(1+IF(E109="AED",0,Settings!$B$11))/IF(F109="Annual",12,1),"Set currency"))</f>
        <v/>
      </c>
      <c r="H109" s="6" t="n"/>
      <c r="I109" s="4" t="n"/>
      <c r="J109" s="4" t="n"/>
      <c r="K109" s="6" t="n"/>
      <c r="L109" s="4" t="n"/>
      <c r="M109" s="4" t="n"/>
      <c r="N109" s="4" t="n"/>
      <c r="O109" s="4" t="n"/>
      <c r="P109" s="4" t="n"/>
      <c r="Q109" s="4" t="n"/>
      <c r="R109" s="4" t="n"/>
      <c r="S109" s="5">
        <f>IF(OR(G109="",R109=""),"",G109-R109)</f>
        <v/>
      </c>
      <c r="T109" s="4" t="n"/>
      <c r="U109" s="4" t="n"/>
    </row>
    <row r="110">
      <c r="A110" s="4" t="n"/>
      <c r="B110" s="4" t="n"/>
      <c r="C110" s="4" t="n"/>
      <c r="D110" s="4" t="n"/>
      <c r="E110" s="4" t="n"/>
      <c r="F110" s="4" t="n"/>
      <c r="G110" s="5">
        <f>IF(D110="","",IFERROR(D110*VLOOKUP(E110,Settings!$A$5:$B$9,2,FALSE)*(1+IF(E110="AED",0,Settings!$B$11))/IF(F110="Annual",12,1),"Set currency"))</f>
        <v/>
      </c>
      <c r="H110" s="6" t="n"/>
      <c r="I110" s="4" t="n"/>
      <c r="J110" s="4" t="n"/>
      <c r="K110" s="6" t="n"/>
      <c r="L110" s="4" t="n"/>
      <c r="M110" s="4" t="n"/>
      <c r="N110" s="4" t="n"/>
      <c r="O110" s="4" t="n"/>
      <c r="P110" s="4" t="n"/>
      <c r="Q110" s="4" t="n"/>
      <c r="R110" s="4" t="n"/>
      <c r="S110" s="5">
        <f>IF(OR(G110="",R110=""),"",G110-R110)</f>
        <v/>
      </c>
      <c r="T110" s="4" t="n"/>
      <c r="U110" s="4" t="n"/>
    </row>
    <row r="111">
      <c r="A111" s="4" t="n"/>
      <c r="B111" s="4" t="n"/>
      <c r="C111" s="4" t="n"/>
      <c r="D111" s="4" t="n"/>
      <c r="E111" s="4" t="n"/>
      <c r="F111" s="4" t="n"/>
      <c r="G111" s="5">
        <f>IF(D111="","",IFERROR(D111*VLOOKUP(E111,Settings!$A$5:$B$9,2,FALSE)*(1+IF(E111="AED",0,Settings!$B$11))/IF(F111="Annual",12,1),"Set currency"))</f>
        <v/>
      </c>
      <c r="H111" s="6" t="n"/>
      <c r="I111" s="4" t="n"/>
      <c r="J111" s="4" t="n"/>
      <c r="K111" s="6" t="n"/>
      <c r="L111" s="4" t="n"/>
      <c r="M111" s="4" t="n"/>
      <c r="N111" s="4" t="n"/>
      <c r="O111" s="4" t="n"/>
      <c r="P111" s="4" t="n"/>
      <c r="Q111" s="4" t="n"/>
      <c r="R111" s="4" t="n"/>
      <c r="S111" s="5">
        <f>IF(OR(G111="",R111=""),"",G111-R111)</f>
        <v/>
      </c>
      <c r="T111" s="4" t="n"/>
      <c r="U111" s="4" t="n"/>
    </row>
    <row r="112">
      <c r="A112" s="4" t="n"/>
      <c r="B112" s="4" t="n"/>
      <c r="C112" s="4" t="n"/>
      <c r="D112" s="4" t="n"/>
      <c r="E112" s="4" t="n"/>
      <c r="F112" s="4" t="n"/>
      <c r="G112" s="5">
        <f>IF(D112="","",IFERROR(D112*VLOOKUP(E112,Settings!$A$5:$B$9,2,FALSE)*(1+IF(E112="AED",0,Settings!$B$11))/IF(F112="Annual",12,1),"Set currency"))</f>
        <v/>
      </c>
      <c r="H112" s="6" t="n"/>
      <c r="I112" s="4" t="n"/>
      <c r="J112" s="4" t="n"/>
      <c r="K112" s="6" t="n"/>
      <c r="L112" s="4" t="n"/>
      <c r="M112" s="4" t="n"/>
      <c r="N112" s="4" t="n"/>
      <c r="O112" s="4" t="n"/>
      <c r="P112" s="4" t="n"/>
      <c r="Q112" s="4" t="n"/>
      <c r="R112" s="4" t="n"/>
      <c r="S112" s="5">
        <f>IF(OR(G112="",R112=""),"",G112-R112)</f>
        <v/>
      </c>
      <c r="T112" s="4" t="n"/>
      <c r="U112" s="4" t="n"/>
    </row>
    <row r="113">
      <c r="A113" s="4" t="n"/>
      <c r="B113" s="4" t="n"/>
      <c r="C113" s="4" t="n"/>
      <c r="D113" s="4" t="n"/>
      <c r="E113" s="4" t="n"/>
      <c r="F113" s="4" t="n"/>
      <c r="G113" s="5">
        <f>IF(D113="","",IFERROR(D113*VLOOKUP(E113,Settings!$A$5:$B$9,2,FALSE)*(1+IF(E113="AED",0,Settings!$B$11))/IF(F113="Annual",12,1),"Set currency"))</f>
        <v/>
      </c>
      <c r="H113" s="6" t="n"/>
      <c r="I113" s="4" t="n"/>
      <c r="J113" s="4" t="n"/>
      <c r="K113" s="6" t="n"/>
      <c r="L113" s="4" t="n"/>
      <c r="M113" s="4" t="n"/>
      <c r="N113" s="4" t="n"/>
      <c r="O113" s="4" t="n"/>
      <c r="P113" s="4" t="n"/>
      <c r="Q113" s="4" t="n"/>
      <c r="R113" s="4" t="n"/>
      <c r="S113" s="5">
        <f>IF(OR(G113="",R113=""),"",G113-R113)</f>
        <v/>
      </c>
      <c r="T113" s="4" t="n"/>
      <c r="U113" s="4" t="n"/>
    </row>
    <row r="114">
      <c r="A114" s="4" t="n"/>
      <c r="B114" s="4" t="n"/>
      <c r="C114" s="4" t="n"/>
      <c r="D114" s="4" t="n"/>
      <c r="E114" s="4" t="n"/>
      <c r="F114" s="4" t="n"/>
      <c r="G114" s="5">
        <f>IF(D114="","",IFERROR(D114*VLOOKUP(E114,Settings!$A$5:$B$9,2,FALSE)*(1+IF(E114="AED",0,Settings!$B$11))/IF(F114="Annual",12,1),"Set currency"))</f>
        <v/>
      </c>
      <c r="H114" s="6" t="n"/>
      <c r="I114" s="4" t="n"/>
      <c r="J114" s="4" t="n"/>
      <c r="K114" s="6" t="n"/>
      <c r="L114" s="4" t="n"/>
      <c r="M114" s="4" t="n"/>
      <c r="N114" s="4" t="n"/>
      <c r="O114" s="4" t="n"/>
      <c r="P114" s="4" t="n"/>
      <c r="Q114" s="4" t="n"/>
      <c r="R114" s="4" t="n"/>
      <c r="S114" s="5">
        <f>IF(OR(G114="",R114=""),"",G114-R114)</f>
        <v/>
      </c>
      <c r="T114" s="4" t="n"/>
      <c r="U114" s="4" t="n"/>
    </row>
    <row r="115">
      <c r="A115" s="4" t="n"/>
      <c r="B115" s="4" t="n"/>
      <c r="C115" s="4" t="n"/>
      <c r="D115" s="4" t="n"/>
      <c r="E115" s="4" t="n"/>
      <c r="F115" s="4" t="n"/>
      <c r="G115" s="5">
        <f>IF(D115="","",IFERROR(D115*VLOOKUP(E115,Settings!$A$5:$B$9,2,FALSE)*(1+IF(E115="AED",0,Settings!$B$11))/IF(F115="Annual",12,1),"Set currency"))</f>
        <v/>
      </c>
      <c r="H115" s="6" t="n"/>
      <c r="I115" s="4" t="n"/>
      <c r="J115" s="4" t="n"/>
      <c r="K115" s="6" t="n"/>
      <c r="L115" s="4" t="n"/>
      <c r="M115" s="4" t="n"/>
      <c r="N115" s="4" t="n"/>
      <c r="O115" s="4" t="n"/>
      <c r="P115" s="4" t="n"/>
      <c r="Q115" s="4" t="n"/>
      <c r="R115" s="4" t="n"/>
      <c r="S115" s="5">
        <f>IF(OR(G115="",R115=""),"",G115-R115)</f>
        <v/>
      </c>
      <c r="T115" s="4" t="n"/>
      <c r="U115" s="4" t="n"/>
    </row>
    <row r="116">
      <c r="A116" s="4" t="n"/>
      <c r="B116" s="4" t="n"/>
      <c r="C116" s="4" t="n"/>
      <c r="D116" s="4" t="n"/>
      <c r="E116" s="4" t="n"/>
      <c r="F116" s="4" t="n"/>
      <c r="G116" s="5">
        <f>IF(D116="","",IFERROR(D116*VLOOKUP(E116,Settings!$A$5:$B$9,2,FALSE)*(1+IF(E116="AED",0,Settings!$B$11))/IF(F116="Annual",12,1),"Set currency"))</f>
        <v/>
      </c>
      <c r="H116" s="6" t="n"/>
      <c r="I116" s="4" t="n"/>
      <c r="J116" s="4" t="n"/>
      <c r="K116" s="6" t="n"/>
      <c r="L116" s="4" t="n"/>
      <c r="M116" s="4" t="n"/>
      <c r="N116" s="4" t="n"/>
      <c r="O116" s="4" t="n"/>
      <c r="P116" s="4" t="n"/>
      <c r="Q116" s="4" t="n"/>
      <c r="R116" s="4" t="n"/>
      <c r="S116" s="5">
        <f>IF(OR(G116="",R116=""),"",G116-R116)</f>
        <v/>
      </c>
      <c r="T116" s="4" t="n"/>
      <c r="U116" s="4" t="n"/>
    </row>
    <row r="117">
      <c r="A117" s="4" t="n"/>
      <c r="B117" s="4" t="n"/>
      <c r="C117" s="4" t="n"/>
      <c r="D117" s="4" t="n"/>
      <c r="E117" s="4" t="n"/>
      <c r="F117" s="4" t="n"/>
      <c r="G117" s="5">
        <f>IF(D117="","",IFERROR(D117*VLOOKUP(E117,Settings!$A$5:$B$9,2,FALSE)*(1+IF(E117="AED",0,Settings!$B$11))/IF(F117="Annual",12,1),"Set currency"))</f>
        <v/>
      </c>
      <c r="H117" s="6" t="n"/>
      <c r="I117" s="4" t="n"/>
      <c r="J117" s="4" t="n"/>
      <c r="K117" s="6" t="n"/>
      <c r="L117" s="4" t="n"/>
      <c r="M117" s="4" t="n"/>
      <c r="N117" s="4" t="n"/>
      <c r="O117" s="4" t="n"/>
      <c r="P117" s="4" t="n"/>
      <c r="Q117" s="4" t="n"/>
      <c r="R117" s="4" t="n"/>
      <c r="S117" s="5">
        <f>IF(OR(G117="",R117=""),"",G117-R117)</f>
        <v/>
      </c>
      <c r="T117" s="4" t="n"/>
      <c r="U117" s="4" t="n"/>
    </row>
    <row r="118">
      <c r="A118" s="4" t="n"/>
      <c r="B118" s="4" t="n"/>
      <c r="C118" s="4" t="n"/>
      <c r="D118" s="4" t="n"/>
      <c r="E118" s="4" t="n"/>
      <c r="F118" s="4" t="n"/>
      <c r="G118" s="5">
        <f>IF(D118="","",IFERROR(D118*VLOOKUP(E118,Settings!$A$5:$B$9,2,FALSE)*(1+IF(E118="AED",0,Settings!$B$11))/IF(F118="Annual",12,1),"Set currency"))</f>
        <v/>
      </c>
      <c r="H118" s="6" t="n"/>
      <c r="I118" s="4" t="n"/>
      <c r="J118" s="4" t="n"/>
      <c r="K118" s="6" t="n"/>
      <c r="L118" s="4" t="n"/>
      <c r="M118" s="4" t="n"/>
      <c r="N118" s="4" t="n"/>
      <c r="O118" s="4" t="n"/>
      <c r="P118" s="4" t="n"/>
      <c r="Q118" s="4" t="n"/>
      <c r="R118" s="4" t="n"/>
      <c r="S118" s="5">
        <f>IF(OR(G118="",R118=""),"",G118-R118)</f>
        <v/>
      </c>
      <c r="T118" s="4" t="n"/>
      <c r="U118" s="4" t="n"/>
    </row>
    <row r="119">
      <c r="A119" s="4" t="n"/>
      <c r="B119" s="4" t="n"/>
      <c r="C119" s="4" t="n"/>
      <c r="D119" s="4" t="n"/>
      <c r="E119" s="4" t="n"/>
      <c r="F119" s="4" t="n"/>
      <c r="G119" s="5">
        <f>IF(D119="","",IFERROR(D119*VLOOKUP(E119,Settings!$A$5:$B$9,2,FALSE)*(1+IF(E119="AED",0,Settings!$B$11))/IF(F119="Annual",12,1),"Set currency"))</f>
        <v/>
      </c>
      <c r="H119" s="6" t="n"/>
      <c r="I119" s="4" t="n"/>
      <c r="J119" s="4" t="n"/>
      <c r="K119" s="6" t="n"/>
      <c r="L119" s="4" t="n"/>
      <c r="M119" s="4" t="n"/>
      <c r="N119" s="4" t="n"/>
      <c r="O119" s="4" t="n"/>
      <c r="P119" s="4" t="n"/>
      <c r="Q119" s="4" t="n"/>
      <c r="R119" s="4" t="n"/>
      <c r="S119" s="5">
        <f>IF(OR(G119="",R119=""),"",G119-R119)</f>
        <v/>
      </c>
      <c r="T119" s="4" t="n"/>
      <c r="U119" s="4" t="n"/>
    </row>
    <row r="120">
      <c r="A120" s="4" t="n"/>
      <c r="B120" s="4" t="n"/>
      <c r="C120" s="4" t="n"/>
      <c r="D120" s="4" t="n"/>
      <c r="E120" s="4" t="n"/>
      <c r="F120" s="4" t="n"/>
      <c r="G120" s="5">
        <f>IF(D120="","",IFERROR(D120*VLOOKUP(E120,Settings!$A$5:$B$9,2,FALSE)*(1+IF(E120="AED",0,Settings!$B$11))/IF(F120="Annual",12,1),"Set currency"))</f>
        <v/>
      </c>
      <c r="H120" s="6" t="n"/>
      <c r="I120" s="4" t="n"/>
      <c r="J120" s="4" t="n"/>
      <c r="K120" s="6" t="n"/>
      <c r="L120" s="4" t="n"/>
      <c r="M120" s="4" t="n"/>
      <c r="N120" s="4" t="n"/>
      <c r="O120" s="4" t="n"/>
      <c r="P120" s="4" t="n"/>
      <c r="Q120" s="4" t="n"/>
      <c r="R120" s="4" t="n"/>
      <c r="S120" s="5">
        <f>IF(OR(G120="",R120=""),"",G120-R120)</f>
        <v/>
      </c>
      <c r="T120" s="4" t="n"/>
      <c r="U120" s="4" t="n"/>
    </row>
    <row r="121">
      <c r="A121" s="4" t="n"/>
      <c r="B121" s="4" t="n"/>
      <c r="C121" s="4" t="n"/>
      <c r="D121" s="4" t="n"/>
      <c r="E121" s="4" t="n"/>
      <c r="F121" s="4" t="n"/>
      <c r="G121" s="5">
        <f>IF(D121="","",IFERROR(D121*VLOOKUP(E121,Settings!$A$5:$B$9,2,FALSE)*(1+IF(E121="AED",0,Settings!$B$11))/IF(F121="Annual",12,1),"Set currency"))</f>
        <v/>
      </c>
      <c r="H121" s="6" t="n"/>
      <c r="I121" s="4" t="n"/>
      <c r="J121" s="4" t="n"/>
      <c r="K121" s="6" t="n"/>
      <c r="L121" s="4" t="n"/>
      <c r="M121" s="4" t="n"/>
      <c r="N121" s="4" t="n"/>
      <c r="O121" s="4" t="n"/>
      <c r="P121" s="4" t="n"/>
      <c r="Q121" s="4" t="n"/>
      <c r="R121" s="4" t="n"/>
      <c r="S121" s="5">
        <f>IF(OR(G121="",R121=""),"",G121-R121)</f>
        <v/>
      </c>
      <c r="T121" s="4" t="n"/>
      <c r="U121" s="4" t="n"/>
    </row>
    <row r="122">
      <c r="A122" s="4" t="n"/>
      <c r="B122" s="4" t="n"/>
      <c r="C122" s="4" t="n"/>
      <c r="D122" s="4" t="n"/>
      <c r="E122" s="4" t="n"/>
      <c r="F122" s="4" t="n"/>
      <c r="G122" s="5">
        <f>IF(D122="","",IFERROR(D122*VLOOKUP(E122,Settings!$A$5:$B$9,2,FALSE)*(1+IF(E122="AED",0,Settings!$B$11))/IF(F122="Annual",12,1),"Set currency"))</f>
        <v/>
      </c>
      <c r="H122" s="6" t="n"/>
      <c r="I122" s="4" t="n"/>
      <c r="J122" s="4" t="n"/>
      <c r="K122" s="6" t="n"/>
      <c r="L122" s="4" t="n"/>
      <c r="M122" s="4" t="n"/>
      <c r="N122" s="4" t="n"/>
      <c r="O122" s="4" t="n"/>
      <c r="P122" s="4" t="n"/>
      <c r="Q122" s="4" t="n"/>
      <c r="R122" s="4" t="n"/>
      <c r="S122" s="5">
        <f>IF(OR(G122="",R122=""),"",G122-R122)</f>
        <v/>
      </c>
      <c r="T122" s="4" t="n"/>
      <c r="U122" s="4" t="n"/>
    </row>
    <row r="123">
      <c r="A123" s="4" t="n"/>
      <c r="B123" s="4" t="n"/>
      <c r="C123" s="4" t="n"/>
      <c r="D123" s="4" t="n"/>
      <c r="E123" s="4" t="n"/>
      <c r="F123" s="4" t="n"/>
      <c r="G123" s="5">
        <f>IF(D123="","",IFERROR(D123*VLOOKUP(E123,Settings!$A$5:$B$9,2,FALSE)*(1+IF(E123="AED",0,Settings!$B$11))/IF(F123="Annual",12,1),"Set currency"))</f>
        <v/>
      </c>
      <c r="H123" s="6" t="n"/>
      <c r="I123" s="4" t="n"/>
      <c r="J123" s="4" t="n"/>
      <c r="K123" s="6" t="n"/>
      <c r="L123" s="4" t="n"/>
      <c r="M123" s="4" t="n"/>
      <c r="N123" s="4" t="n"/>
      <c r="O123" s="4" t="n"/>
      <c r="P123" s="4" t="n"/>
      <c r="Q123" s="4" t="n"/>
      <c r="R123" s="4" t="n"/>
      <c r="S123" s="5">
        <f>IF(OR(G123="",R123=""),"",G123-R123)</f>
        <v/>
      </c>
      <c r="T123" s="4" t="n"/>
      <c r="U123" s="4" t="n"/>
    </row>
    <row r="124">
      <c r="A124" s="4" t="n"/>
      <c r="B124" s="4" t="n"/>
      <c r="C124" s="4" t="n"/>
      <c r="D124" s="4" t="n"/>
      <c r="E124" s="4" t="n"/>
      <c r="F124" s="4" t="n"/>
      <c r="G124" s="5">
        <f>IF(D124="","",IFERROR(D124*VLOOKUP(E124,Settings!$A$5:$B$9,2,FALSE)*(1+IF(E124="AED",0,Settings!$B$11))/IF(F124="Annual",12,1),"Set currency"))</f>
        <v/>
      </c>
      <c r="H124" s="6" t="n"/>
      <c r="I124" s="4" t="n"/>
      <c r="J124" s="4" t="n"/>
      <c r="K124" s="6" t="n"/>
      <c r="L124" s="4" t="n"/>
      <c r="M124" s="4" t="n"/>
      <c r="N124" s="4" t="n"/>
      <c r="O124" s="4" t="n"/>
      <c r="P124" s="4" t="n"/>
      <c r="Q124" s="4" t="n"/>
      <c r="R124" s="4" t="n"/>
      <c r="S124" s="5">
        <f>IF(OR(G124="",R124=""),"",G124-R124)</f>
        <v/>
      </c>
      <c r="T124" s="4" t="n"/>
      <c r="U124" s="4" t="n"/>
    </row>
    <row r="125">
      <c r="A125" s="4" t="n"/>
      <c r="B125" s="4" t="n"/>
      <c r="C125" s="4" t="n"/>
      <c r="D125" s="4" t="n"/>
      <c r="E125" s="4" t="n"/>
      <c r="F125" s="4" t="n"/>
      <c r="G125" s="5">
        <f>IF(D125="","",IFERROR(D125*VLOOKUP(E125,Settings!$A$5:$B$9,2,FALSE)*(1+IF(E125="AED",0,Settings!$B$11))/IF(F125="Annual",12,1),"Set currency"))</f>
        <v/>
      </c>
      <c r="H125" s="6" t="n"/>
      <c r="I125" s="4" t="n"/>
      <c r="J125" s="4" t="n"/>
      <c r="K125" s="6" t="n"/>
      <c r="L125" s="4" t="n"/>
      <c r="M125" s="4" t="n"/>
      <c r="N125" s="4" t="n"/>
      <c r="O125" s="4" t="n"/>
      <c r="P125" s="4" t="n"/>
      <c r="Q125" s="4" t="n"/>
      <c r="R125" s="4" t="n"/>
      <c r="S125" s="5">
        <f>IF(OR(G125="",R125=""),"",G125-R125)</f>
        <v/>
      </c>
      <c r="T125" s="4" t="n"/>
      <c r="U125" s="4" t="n"/>
    </row>
    <row r="126">
      <c r="A126" s="4" t="n"/>
      <c r="B126" s="4" t="n"/>
      <c r="C126" s="4" t="n"/>
      <c r="D126" s="4" t="n"/>
      <c r="E126" s="4" t="n"/>
      <c r="F126" s="4" t="n"/>
      <c r="G126" s="5">
        <f>IF(D126="","",IFERROR(D126*VLOOKUP(E126,Settings!$A$5:$B$9,2,FALSE)*(1+IF(E126="AED",0,Settings!$B$11))/IF(F126="Annual",12,1),"Set currency"))</f>
        <v/>
      </c>
      <c r="H126" s="6" t="n"/>
      <c r="I126" s="4" t="n"/>
      <c r="J126" s="4" t="n"/>
      <c r="K126" s="6" t="n"/>
      <c r="L126" s="4" t="n"/>
      <c r="M126" s="4" t="n"/>
      <c r="N126" s="4" t="n"/>
      <c r="O126" s="4" t="n"/>
      <c r="P126" s="4" t="n"/>
      <c r="Q126" s="4" t="n"/>
      <c r="R126" s="4" t="n"/>
      <c r="S126" s="5">
        <f>IF(OR(G126="",R126=""),"",G126-R126)</f>
        <v/>
      </c>
      <c r="T126" s="4" t="n"/>
      <c r="U126" s="4" t="n"/>
    </row>
    <row r="127">
      <c r="A127" s="4" t="n"/>
      <c r="B127" s="4" t="n"/>
      <c r="C127" s="4" t="n"/>
      <c r="D127" s="4" t="n"/>
      <c r="E127" s="4" t="n"/>
      <c r="F127" s="4" t="n"/>
      <c r="G127" s="5">
        <f>IF(D127="","",IFERROR(D127*VLOOKUP(E127,Settings!$A$5:$B$9,2,FALSE)*(1+IF(E127="AED",0,Settings!$B$11))/IF(F127="Annual",12,1),"Set currency"))</f>
        <v/>
      </c>
      <c r="H127" s="6" t="n"/>
      <c r="I127" s="4" t="n"/>
      <c r="J127" s="4" t="n"/>
      <c r="K127" s="6" t="n"/>
      <c r="L127" s="4" t="n"/>
      <c r="M127" s="4" t="n"/>
      <c r="N127" s="4" t="n"/>
      <c r="O127" s="4" t="n"/>
      <c r="P127" s="4" t="n"/>
      <c r="Q127" s="4" t="n"/>
      <c r="R127" s="4" t="n"/>
      <c r="S127" s="5">
        <f>IF(OR(G127="",R127=""),"",G127-R127)</f>
        <v/>
      </c>
      <c r="T127" s="4" t="n"/>
      <c r="U127" s="4" t="n"/>
    </row>
    <row r="128">
      <c r="A128" s="4" t="n"/>
      <c r="B128" s="4" t="n"/>
      <c r="C128" s="4" t="n"/>
      <c r="D128" s="4" t="n"/>
      <c r="E128" s="4" t="n"/>
      <c r="F128" s="4" t="n"/>
      <c r="G128" s="5">
        <f>IF(D128="","",IFERROR(D128*VLOOKUP(E128,Settings!$A$5:$B$9,2,FALSE)*(1+IF(E128="AED",0,Settings!$B$11))/IF(F128="Annual",12,1),"Set currency"))</f>
        <v/>
      </c>
      <c r="H128" s="6" t="n"/>
      <c r="I128" s="4" t="n"/>
      <c r="J128" s="4" t="n"/>
      <c r="K128" s="6" t="n"/>
      <c r="L128" s="4" t="n"/>
      <c r="M128" s="4" t="n"/>
      <c r="N128" s="4" t="n"/>
      <c r="O128" s="4" t="n"/>
      <c r="P128" s="4" t="n"/>
      <c r="Q128" s="4" t="n"/>
      <c r="R128" s="4" t="n"/>
      <c r="S128" s="5">
        <f>IF(OR(G128="",R128=""),"",G128-R128)</f>
        <v/>
      </c>
      <c r="T128" s="4" t="n"/>
      <c r="U128" s="4" t="n"/>
    </row>
    <row r="129">
      <c r="A129" s="4" t="n"/>
      <c r="B129" s="4" t="n"/>
      <c r="C129" s="4" t="n"/>
      <c r="D129" s="4" t="n"/>
      <c r="E129" s="4" t="n"/>
      <c r="F129" s="4" t="n"/>
      <c r="G129" s="5">
        <f>IF(D129="","",IFERROR(D129*VLOOKUP(E129,Settings!$A$5:$B$9,2,FALSE)*(1+IF(E129="AED",0,Settings!$B$11))/IF(F129="Annual",12,1),"Set currency"))</f>
        <v/>
      </c>
      <c r="H129" s="6" t="n"/>
      <c r="I129" s="4" t="n"/>
      <c r="J129" s="4" t="n"/>
      <c r="K129" s="6" t="n"/>
      <c r="L129" s="4" t="n"/>
      <c r="M129" s="4" t="n"/>
      <c r="N129" s="4" t="n"/>
      <c r="O129" s="4" t="n"/>
      <c r="P129" s="4" t="n"/>
      <c r="Q129" s="4" t="n"/>
      <c r="R129" s="4" t="n"/>
      <c r="S129" s="5">
        <f>IF(OR(G129="",R129=""),"",G129-R129)</f>
        <v/>
      </c>
      <c r="T129" s="4" t="n"/>
      <c r="U129" s="4" t="n"/>
    </row>
    <row r="130">
      <c r="A130" s="4" t="n"/>
      <c r="B130" s="4" t="n"/>
      <c r="C130" s="4" t="n"/>
      <c r="D130" s="4" t="n"/>
      <c r="E130" s="4" t="n"/>
      <c r="F130" s="4" t="n"/>
      <c r="G130" s="5">
        <f>IF(D130="","",IFERROR(D130*VLOOKUP(E130,Settings!$A$5:$B$9,2,FALSE)*(1+IF(E130="AED",0,Settings!$B$11))/IF(F130="Annual",12,1),"Set currency"))</f>
        <v/>
      </c>
      <c r="H130" s="6" t="n"/>
      <c r="I130" s="4" t="n"/>
      <c r="J130" s="4" t="n"/>
      <c r="K130" s="6" t="n"/>
      <c r="L130" s="4" t="n"/>
      <c r="M130" s="4" t="n"/>
      <c r="N130" s="4" t="n"/>
      <c r="O130" s="4" t="n"/>
      <c r="P130" s="4" t="n"/>
      <c r="Q130" s="4" t="n"/>
      <c r="R130" s="4" t="n"/>
      <c r="S130" s="5">
        <f>IF(OR(G130="",R130=""),"",G130-R130)</f>
        <v/>
      </c>
      <c r="T130" s="4" t="n"/>
      <c r="U130" s="4" t="n"/>
    </row>
    <row r="131">
      <c r="A131" s="4" t="n"/>
      <c r="B131" s="4" t="n"/>
      <c r="C131" s="4" t="n"/>
      <c r="D131" s="4" t="n"/>
      <c r="E131" s="4" t="n"/>
      <c r="F131" s="4" t="n"/>
      <c r="G131" s="5">
        <f>IF(D131="","",IFERROR(D131*VLOOKUP(E131,Settings!$A$5:$B$9,2,FALSE)*(1+IF(E131="AED",0,Settings!$B$11))/IF(F131="Annual",12,1),"Set currency"))</f>
        <v/>
      </c>
      <c r="H131" s="6" t="n"/>
      <c r="I131" s="4" t="n"/>
      <c r="J131" s="4" t="n"/>
      <c r="K131" s="6" t="n"/>
      <c r="L131" s="4" t="n"/>
      <c r="M131" s="4" t="n"/>
      <c r="N131" s="4" t="n"/>
      <c r="O131" s="4" t="n"/>
      <c r="P131" s="4" t="n"/>
      <c r="Q131" s="4" t="n"/>
      <c r="R131" s="4" t="n"/>
      <c r="S131" s="5">
        <f>IF(OR(G131="",R131=""),"",G131-R131)</f>
        <v/>
      </c>
      <c r="T131" s="4" t="n"/>
      <c r="U131" s="4" t="n"/>
    </row>
    <row r="132">
      <c r="A132" s="4" t="n"/>
      <c r="B132" s="4" t="n"/>
      <c r="C132" s="4" t="n"/>
      <c r="D132" s="4" t="n"/>
      <c r="E132" s="4" t="n"/>
      <c r="F132" s="4" t="n"/>
      <c r="G132" s="5">
        <f>IF(D132="","",IFERROR(D132*VLOOKUP(E132,Settings!$A$5:$B$9,2,FALSE)*(1+IF(E132="AED",0,Settings!$B$11))/IF(F132="Annual",12,1),"Set currency"))</f>
        <v/>
      </c>
      <c r="H132" s="6" t="n"/>
      <c r="I132" s="4" t="n"/>
      <c r="J132" s="4" t="n"/>
      <c r="K132" s="6" t="n"/>
      <c r="L132" s="4" t="n"/>
      <c r="M132" s="4" t="n"/>
      <c r="N132" s="4" t="n"/>
      <c r="O132" s="4" t="n"/>
      <c r="P132" s="4" t="n"/>
      <c r="Q132" s="4" t="n"/>
      <c r="R132" s="4" t="n"/>
      <c r="S132" s="5">
        <f>IF(OR(G132="",R132=""),"",G132-R132)</f>
        <v/>
      </c>
      <c r="T132" s="4" t="n"/>
      <c r="U132" s="4" t="n"/>
    </row>
    <row r="133">
      <c r="A133" s="4" t="n"/>
      <c r="B133" s="4" t="n"/>
      <c r="C133" s="4" t="n"/>
      <c r="D133" s="4" t="n"/>
      <c r="E133" s="4" t="n"/>
      <c r="F133" s="4" t="n"/>
      <c r="G133" s="5">
        <f>IF(D133="","",IFERROR(D133*VLOOKUP(E133,Settings!$A$5:$B$9,2,FALSE)*(1+IF(E133="AED",0,Settings!$B$11))/IF(F133="Annual",12,1),"Set currency"))</f>
        <v/>
      </c>
      <c r="H133" s="6" t="n"/>
      <c r="I133" s="4" t="n"/>
      <c r="J133" s="4" t="n"/>
      <c r="K133" s="6" t="n"/>
      <c r="L133" s="4" t="n"/>
      <c r="M133" s="4" t="n"/>
      <c r="N133" s="4" t="n"/>
      <c r="O133" s="4" t="n"/>
      <c r="P133" s="4" t="n"/>
      <c r="Q133" s="4" t="n"/>
      <c r="R133" s="4" t="n"/>
      <c r="S133" s="5">
        <f>IF(OR(G133="",R133=""),"",G133-R133)</f>
        <v/>
      </c>
      <c r="T133" s="4" t="n"/>
      <c r="U133" s="4" t="n"/>
    </row>
    <row r="134">
      <c r="A134" s="4" t="n"/>
      <c r="B134" s="4" t="n"/>
      <c r="C134" s="4" t="n"/>
      <c r="D134" s="4" t="n"/>
      <c r="E134" s="4" t="n"/>
      <c r="F134" s="4" t="n"/>
      <c r="G134" s="5">
        <f>IF(D134="","",IFERROR(D134*VLOOKUP(E134,Settings!$A$5:$B$9,2,FALSE)*(1+IF(E134="AED",0,Settings!$B$11))/IF(F134="Annual",12,1),"Set currency"))</f>
        <v/>
      </c>
      <c r="H134" s="6" t="n"/>
      <c r="I134" s="4" t="n"/>
      <c r="J134" s="4" t="n"/>
      <c r="K134" s="6" t="n"/>
      <c r="L134" s="4" t="n"/>
      <c r="M134" s="4" t="n"/>
      <c r="N134" s="4" t="n"/>
      <c r="O134" s="4" t="n"/>
      <c r="P134" s="4" t="n"/>
      <c r="Q134" s="4" t="n"/>
      <c r="R134" s="4" t="n"/>
      <c r="S134" s="5">
        <f>IF(OR(G134="",R134=""),"",G134-R134)</f>
        <v/>
      </c>
      <c r="T134" s="4" t="n"/>
      <c r="U134" s="4" t="n"/>
    </row>
    <row r="135">
      <c r="A135" s="4" t="n"/>
      <c r="B135" s="4" t="n"/>
      <c r="C135" s="4" t="n"/>
      <c r="D135" s="4" t="n"/>
      <c r="E135" s="4" t="n"/>
      <c r="F135" s="4" t="n"/>
      <c r="G135" s="5">
        <f>IF(D135="","",IFERROR(D135*VLOOKUP(E135,Settings!$A$5:$B$9,2,FALSE)*(1+IF(E135="AED",0,Settings!$B$11))/IF(F135="Annual",12,1),"Set currency"))</f>
        <v/>
      </c>
      <c r="H135" s="6" t="n"/>
      <c r="I135" s="4" t="n"/>
      <c r="J135" s="4" t="n"/>
      <c r="K135" s="6" t="n"/>
      <c r="L135" s="4" t="n"/>
      <c r="M135" s="4" t="n"/>
      <c r="N135" s="4" t="n"/>
      <c r="O135" s="4" t="n"/>
      <c r="P135" s="4" t="n"/>
      <c r="Q135" s="4" t="n"/>
      <c r="R135" s="4" t="n"/>
      <c r="S135" s="5">
        <f>IF(OR(G135="",R135=""),"",G135-R135)</f>
        <v/>
      </c>
      <c r="T135" s="4" t="n"/>
      <c r="U135" s="4" t="n"/>
    </row>
    <row r="136">
      <c r="A136" s="4" t="n"/>
      <c r="B136" s="4" t="n"/>
      <c r="C136" s="4" t="n"/>
      <c r="D136" s="4" t="n"/>
      <c r="E136" s="4" t="n"/>
      <c r="F136" s="4" t="n"/>
      <c r="G136" s="5">
        <f>IF(D136="","",IFERROR(D136*VLOOKUP(E136,Settings!$A$5:$B$9,2,FALSE)*(1+IF(E136="AED",0,Settings!$B$11))/IF(F136="Annual",12,1),"Set currency"))</f>
        <v/>
      </c>
      <c r="H136" s="6" t="n"/>
      <c r="I136" s="4" t="n"/>
      <c r="J136" s="4" t="n"/>
      <c r="K136" s="6" t="n"/>
      <c r="L136" s="4" t="n"/>
      <c r="M136" s="4" t="n"/>
      <c r="N136" s="4" t="n"/>
      <c r="O136" s="4" t="n"/>
      <c r="P136" s="4" t="n"/>
      <c r="Q136" s="4" t="n"/>
      <c r="R136" s="4" t="n"/>
      <c r="S136" s="5">
        <f>IF(OR(G136="",R136=""),"",G136-R136)</f>
        <v/>
      </c>
      <c r="T136" s="4" t="n"/>
      <c r="U136" s="4" t="n"/>
    </row>
    <row r="137">
      <c r="A137" s="4" t="n"/>
      <c r="B137" s="4" t="n"/>
      <c r="C137" s="4" t="n"/>
      <c r="D137" s="4" t="n"/>
      <c r="E137" s="4" t="n"/>
      <c r="F137" s="4" t="n"/>
      <c r="G137" s="5">
        <f>IF(D137="","",IFERROR(D137*VLOOKUP(E137,Settings!$A$5:$B$9,2,FALSE)*(1+IF(E137="AED",0,Settings!$B$11))/IF(F137="Annual",12,1),"Set currency"))</f>
        <v/>
      </c>
      <c r="H137" s="6" t="n"/>
      <c r="I137" s="4" t="n"/>
      <c r="J137" s="4" t="n"/>
      <c r="K137" s="6" t="n"/>
      <c r="L137" s="4" t="n"/>
      <c r="M137" s="4" t="n"/>
      <c r="N137" s="4" t="n"/>
      <c r="O137" s="4" t="n"/>
      <c r="P137" s="4" t="n"/>
      <c r="Q137" s="4" t="n"/>
      <c r="R137" s="4" t="n"/>
      <c r="S137" s="5">
        <f>IF(OR(G137="",R137=""),"",G137-R137)</f>
        <v/>
      </c>
      <c r="T137" s="4" t="n"/>
      <c r="U137" s="4" t="n"/>
    </row>
    <row r="138">
      <c r="A138" s="4" t="n"/>
      <c r="B138" s="4" t="n"/>
      <c r="C138" s="4" t="n"/>
      <c r="D138" s="4" t="n"/>
      <c r="E138" s="4" t="n"/>
      <c r="F138" s="4" t="n"/>
      <c r="G138" s="5">
        <f>IF(D138="","",IFERROR(D138*VLOOKUP(E138,Settings!$A$5:$B$9,2,FALSE)*(1+IF(E138="AED",0,Settings!$B$11))/IF(F138="Annual",12,1),"Set currency"))</f>
        <v/>
      </c>
      <c r="H138" s="6" t="n"/>
      <c r="I138" s="4" t="n"/>
      <c r="J138" s="4" t="n"/>
      <c r="K138" s="6" t="n"/>
      <c r="L138" s="4" t="n"/>
      <c r="M138" s="4" t="n"/>
      <c r="N138" s="4" t="n"/>
      <c r="O138" s="4" t="n"/>
      <c r="P138" s="4" t="n"/>
      <c r="Q138" s="4" t="n"/>
      <c r="R138" s="4" t="n"/>
      <c r="S138" s="5">
        <f>IF(OR(G138="",R138=""),"",G138-R138)</f>
        <v/>
      </c>
      <c r="T138" s="4" t="n"/>
      <c r="U138" s="4" t="n"/>
    </row>
    <row r="139">
      <c r="A139" s="4" t="n"/>
      <c r="B139" s="4" t="n"/>
      <c r="C139" s="4" t="n"/>
      <c r="D139" s="4" t="n"/>
      <c r="E139" s="4" t="n"/>
      <c r="F139" s="4" t="n"/>
      <c r="G139" s="5">
        <f>IF(D139="","",IFERROR(D139*VLOOKUP(E139,Settings!$A$5:$B$9,2,FALSE)*(1+IF(E139="AED",0,Settings!$B$11))/IF(F139="Annual",12,1),"Set currency"))</f>
        <v/>
      </c>
      <c r="H139" s="6" t="n"/>
      <c r="I139" s="4" t="n"/>
      <c r="J139" s="4" t="n"/>
      <c r="K139" s="6" t="n"/>
      <c r="L139" s="4" t="n"/>
      <c r="M139" s="4" t="n"/>
      <c r="N139" s="4" t="n"/>
      <c r="O139" s="4" t="n"/>
      <c r="P139" s="4" t="n"/>
      <c r="Q139" s="4" t="n"/>
      <c r="R139" s="4" t="n"/>
      <c r="S139" s="5">
        <f>IF(OR(G139="",R139=""),"",G139-R139)</f>
        <v/>
      </c>
      <c r="T139" s="4" t="n"/>
      <c r="U139" s="4" t="n"/>
    </row>
    <row r="140">
      <c r="A140" s="4" t="n"/>
      <c r="B140" s="4" t="n"/>
      <c r="C140" s="4" t="n"/>
      <c r="D140" s="4" t="n"/>
      <c r="E140" s="4" t="n"/>
      <c r="F140" s="4" t="n"/>
      <c r="G140" s="5">
        <f>IF(D140="","",IFERROR(D140*VLOOKUP(E140,Settings!$A$5:$B$9,2,FALSE)*(1+IF(E140="AED",0,Settings!$B$11))/IF(F140="Annual",12,1),"Set currency"))</f>
        <v/>
      </c>
      <c r="H140" s="6" t="n"/>
      <c r="I140" s="4" t="n"/>
      <c r="J140" s="4" t="n"/>
      <c r="K140" s="6" t="n"/>
      <c r="L140" s="4" t="n"/>
      <c r="M140" s="4" t="n"/>
      <c r="N140" s="4" t="n"/>
      <c r="O140" s="4" t="n"/>
      <c r="P140" s="4" t="n"/>
      <c r="Q140" s="4" t="n"/>
      <c r="R140" s="4" t="n"/>
      <c r="S140" s="5">
        <f>IF(OR(G140="",R140=""),"",G140-R140)</f>
        <v/>
      </c>
      <c r="T140" s="4" t="n"/>
      <c r="U140" s="4" t="n"/>
    </row>
    <row r="141">
      <c r="A141" s="4" t="n"/>
      <c r="B141" s="4" t="n"/>
      <c r="C141" s="4" t="n"/>
      <c r="D141" s="4" t="n"/>
      <c r="E141" s="4" t="n"/>
      <c r="F141" s="4" t="n"/>
      <c r="G141" s="5">
        <f>IF(D141="","",IFERROR(D141*VLOOKUP(E141,Settings!$A$5:$B$9,2,FALSE)*(1+IF(E141="AED",0,Settings!$B$11))/IF(F141="Annual",12,1),"Set currency"))</f>
        <v/>
      </c>
      <c r="H141" s="6" t="n"/>
      <c r="I141" s="4" t="n"/>
      <c r="J141" s="4" t="n"/>
      <c r="K141" s="6" t="n"/>
      <c r="L141" s="4" t="n"/>
      <c r="M141" s="4" t="n"/>
      <c r="N141" s="4" t="n"/>
      <c r="O141" s="4" t="n"/>
      <c r="P141" s="4" t="n"/>
      <c r="Q141" s="4" t="n"/>
      <c r="R141" s="4" t="n"/>
      <c r="S141" s="5">
        <f>IF(OR(G141="",R141=""),"",G141-R141)</f>
        <v/>
      </c>
      <c r="T141" s="4" t="n"/>
      <c r="U141" s="4" t="n"/>
    </row>
    <row r="142">
      <c r="A142" s="4" t="n"/>
      <c r="B142" s="4" t="n"/>
      <c r="C142" s="4" t="n"/>
      <c r="D142" s="4" t="n"/>
      <c r="E142" s="4" t="n"/>
      <c r="F142" s="4" t="n"/>
      <c r="G142" s="5">
        <f>IF(D142="","",IFERROR(D142*VLOOKUP(E142,Settings!$A$5:$B$9,2,FALSE)*(1+IF(E142="AED",0,Settings!$B$11))/IF(F142="Annual",12,1),"Set currency"))</f>
        <v/>
      </c>
      <c r="H142" s="6" t="n"/>
      <c r="I142" s="4" t="n"/>
      <c r="J142" s="4" t="n"/>
      <c r="K142" s="6" t="n"/>
      <c r="L142" s="4" t="n"/>
      <c r="M142" s="4" t="n"/>
      <c r="N142" s="4" t="n"/>
      <c r="O142" s="4" t="n"/>
      <c r="P142" s="4" t="n"/>
      <c r="Q142" s="4" t="n"/>
      <c r="R142" s="4" t="n"/>
      <c r="S142" s="5">
        <f>IF(OR(G142="",R142=""),"",G142-R142)</f>
        <v/>
      </c>
      <c r="T142" s="4" t="n"/>
      <c r="U142" s="4" t="n"/>
    </row>
    <row r="143">
      <c r="A143" s="4" t="n"/>
      <c r="B143" s="4" t="n"/>
      <c r="C143" s="4" t="n"/>
      <c r="D143" s="4" t="n"/>
      <c r="E143" s="4" t="n"/>
      <c r="F143" s="4" t="n"/>
      <c r="G143" s="5">
        <f>IF(D143="","",IFERROR(D143*VLOOKUP(E143,Settings!$A$5:$B$9,2,FALSE)*(1+IF(E143="AED",0,Settings!$B$11))/IF(F143="Annual",12,1),"Set currency"))</f>
        <v/>
      </c>
      <c r="H143" s="6" t="n"/>
      <c r="I143" s="4" t="n"/>
      <c r="J143" s="4" t="n"/>
      <c r="K143" s="6" t="n"/>
      <c r="L143" s="4" t="n"/>
      <c r="M143" s="4" t="n"/>
      <c r="N143" s="4" t="n"/>
      <c r="O143" s="4" t="n"/>
      <c r="P143" s="4" t="n"/>
      <c r="Q143" s="4" t="n"/>
      <c r="R143" s="4" t="n"/>
      <c r="S143" s="5">
        <f>IF(OR(G143="",R143=""),"",G143-R143)</f>
        <v/>
      </c>
      <c r="T143" s="4" t="n"/>
      <c r="U143" s="4" t="n"/>
    </row>
    <row r="144">
      <c r="A144" s="4" t="n"/>
      <c r="B144" s="4" t="n"/>
      <c r="C144" s="4" t="n"/>
      <c r="D144" s="4" t="n"/>
      <c r="E144" s="4" t="n"/>
      <c r="F144" s="4" t="n"/>
      <c r="G144" s="5">
        <f>IF(D144="","",IFERROR(D144*VLOOKUP(E144,Settings!$A$5:$B$9,2,FALSE)*(1+IF(E144="AED",0,Settings!$B$11))/IF(F144="Annual",12,1),"Set currency"))</f>
        <v/>
      </c>
      <c r="H144" s="6" t="n"/>
      <c r="I144" s="4" t="n"/>
      <c r="J144" s="4" t="n"/>
      <c r="K144" s="6" t="n"/>
      <c r="L144" s="4" t="n"/>
      <c r="M144" s="4" t="n"/>
      <c r="N144" s="4" t="n"/>
      <c r="O144" s="4" t="n"/>
      <c r="P144" s="4" t="n"/>
      <c r="Q144" s="4" t="n"/>
      <c r="R144" s="4" t="n"/>
      <c r="S144" s="5">
        <f>IF(OR(G144="",R144=""),"",G144-R144)</f>
        <v/>
      </c>
      <c r="T144" s="4" t="n"/>
      <c r="U144" s="4" t="n"/>
    </row>
    <row r="145">
      <c r="A145" s="4" t="n"/>
      <c r="B145" s="4" t="n"/>
      <c r="C145" s="4" t="n"/>
      <c r="D145" s="4" t="n"/>
      <c r="E145" s="4" t="n"/>
      <c r="F145" s="4" t="n"/>
      <c r="G145" s="5">
        <f>IF(D145="","",IFERROR(D145*VLOOKUP(E145,Settings!$A$5:$B$9,2,FALSE)*(1+IF(E145="AED",0,Settings!$B$11))/IF(F145="Annual",12,1),"Set currency"))</f>
        <v/>
      </c>
      <c r="H145" s="6" t="n"/>
      <c r="I145" s="4" t="n"/>
      <c r="J145" s="4" t="n"/>
      <c r="K145" s="6" t="n"/>
      <c r="L145" s="4" t="n"/>
      <c r="M145" s="4" t="n"/>
      <c r="N145" s="4" t="n"/>
      <c r="O145" s="4" t="n"/>
      <c r="P145" s="4" t="n"/>
      <c r="Q145" s="4" t="n"/>
      <c r="R145" s="4" t="n"/>
      <c r="S145" s="5">
        <f>IF(OR(G145="",R145=""),"",G145-R145)</f>
        <v/>
      </c>
      <c r="T145" s="4" t="n"/>
      <c r="U145" s="4" t="n"/>
    </row>
    <row r="146">
      <c r="A146" s="4" t="n"/>
      <c r="B146" s="4" t="n"/>
      <c r="C146" s="4" t="n"/>
      <c r="D146" s="4" t="n"/>
      <c r="E146" s="4" t="n"/>
      <c r="F146" s="4" t="n"/>
      <c r="G146" s="5">
        <f>IF(D146="","",IFERROR(D146*VLOOKUP(E146,Settings!$A$5:$B$9,2,FALSE)*(1+IF(E146="AED",0,Settings!$B$11))/IF(F146="Annual",12,1),"Set currency"))</f>
        <v/>
      </c>
      <c r="H146" s="6" t="n"/>
      <c r="I146" s="4" t="n"/>
      <c r="J146" s="4" t="n"/>
      <c r="K146" s="6" t="n"/>
      <c r="L146" s="4" t="n"/>
      <c r="M146" s="4" t="n"/>
      <c r="N146" s="4" t="n"/>
      <c r="O146" s="4" t="n"/>
      <c r="P146" s="4" t="n"/>
      <c r="Q146" s="4" t="n"/>
      <c r="R146" s="4" t="n"/>
      <c r="S146" s="5">
        <f>IF(OR(G146="",R146=""),"",G146-R146)</f>
        <v/>
      </c>
      <c r="T146" s="4" t="n"/>
      <c r="U146" s="4" t="n"/>
    </row>
    <row r="147">
      <c r="A147" s="4" t="n"/>
      <c r="B147" s="4" t="n"/>
      <c r="C147" s="4" t="n"/>
      <c r="D147" s="4" t="n"/>
      <c r="E147" s="4" t="n"/>
      <c r="F147" s="4" t="n"/>
      <c r="G147" s="5">
        <f>IF(D147="","",IFERROR(D147*VLOOKUP(E147,Settings!$A$5:$B$9,2,FALSE)*(1+IF(E147="AED",0,Settings!$B$11))/IF(F147="Annual",12,1),"Set currency"))</f>
        <v/>
      </c>
      <c r="H147" s="6" t="n"/>
      <c r="I147" s="4" t="n"/>
      <c r="J147" s="4" t="n"/>
      <c r="K147" s="6" t="n"/>
      <c r="L147" s="4" t="n"/>
      <c r="M147" s="4" t="n"/>
      <c r="N147" s="4" t="n"/>
      <c r="O147" s="4" t="n"/>
      <c r="P147" s="4" t="n"/>
      <c r="Q147" s="4" t="n"/>
      <c r="R147" s="4" t="n"/>
      <c r="S147" s="5">
        <f>IF(OR(G147="",R147=""),"",G147-R147)</f>
        <v/>
      </c>
      <c r="T147" s="4" t="n"/>
      <c r="U147" s="4" t="n"/>
    </row>
    <row r="148">
      <c r="A148" s="4" t="n"/>
      <c r="B148" s="4" t="n"/>
      <c r="C148" s="4" t="n"/>
      <c r="D148" s="4" t="n"/>
      <c r="E148" s="4" t="n"/>
      <c r="F148" s="4" t="n"/>
      <c r="G148" s="5">
        <f>IF(D148="","",IFERROR(D148*VLOOKUP(E148,Settings!$A$5:$B$9,2,FALSE)*(1+IF(E148="AED",0,Settings!$B$11))/IF(F148="Annual",12,1),"Set currency"))</f>
        <v/>
      </c>
      <c r="H148" s="6" t="n"/>
      <c r="I148" s="4" t="n"/>
      <c r="J148" s="4" t="n"/>
      <c r="K148" s="6" t="n"/>
      <c r="L148" s="4" t="n"/>
      <c r="M148" s="4" t="n"/>
      <c r="N148" s="4" t="n"/>
      <c r="O148" s="4" t="n"/>
      <c r="P148" s="4" t="n"/>
      <c r="Q148" s="4" t="n"/>
      <c r="R148" s="4" t="n"/>
      <c r="S148" s="5">
        <f>IF(OR(G148="",R148=""),"",G148-R148)</f>
        <v/>
      </c>
      <c r="T148" s="4" t="n"/>
      <c r="U148" s="4" t="n"/>
    </row>
    <row r="149">
      <c r="A149" s="4" t="n"/>
      <c r="B149" s="4" t="n"/>
      <c r="C149" s="4" t="n"/>
      <c r="D149" s="4" t="n"/>
      <c r="E149" s="4" t="n"/>
      <c r="F149" s="4" t="n"/>
      <c r="G149" s="5">
        <f>IF(D149="","",IFERROR(D149*VLOOKUP(E149,Settings!$A$5:$B$9,2,FALSE)*(1+IF(E149="AED",0,Settings!$B$11))/IF(F149="Annual",12,1),"Set currency"))</f>
        <v/>
      </c>
      <c r="H149" s="6" t="n"/>
      <c r="I149" s="4" t="n"/>
      <c r="J149" s="4" t="n"/>
      <c r="K149" s="6" t="n"/>
      <c r="L149" s="4" t="n"/>
      <c r="M149" s="4" t="n"/>
      <c r="N149" s="4" t="n"/>
      <c r="O149" s="4" t="n"/>
      <c r="P149" s="4" t="n"/>
      <c r="Q149" s="4" t="n"/>
      <c r="R149" s="4" t="n"/>
      <c r="S149" s="5">
        <f>IF(OR(G149="",R149=""),"",G149-R149)</f>
        <v/>
      </c>
      <c r="T149" s="4" t="n"/>
      <c r="U149" s="4" t="n"/>
    </row>
    <row r="150">
      <c r="A150" s="4" t="n"/>
      <c r="B150" s="4" t="n"/>
      <c r="C150" s="4" t="n"/>
      <c r="D150" s="4" t="n"/>
      <c r="E150" s="4" t="n"/>
      <c r="F150" s="4" t="n"/>
      <c r="G150" s="5">
        <f>IF(D150="","",IFERROR(D150*VLOOKUP(E150,Settings!$A$5:$B$9,2,FALSE)*(1+IF(E150="AED",0,Settings!$B$11))/IF(F150="Annual",12,1),"Set currency"))</f>
        <v/>
      </c>
      <c r="H150" s="6" t="n"/>
      <c r="I150" s="4" t="n"/>
      <c r="J150" s="4" t="n"/>
      <c r="K150" s="6" t="n"/>
      <c r="L150" s="4" t="n"/>
      <c r="M150" s="4" t="n"/>
      <c r="N150" s="4" t="n"/>
      <c r="O150" s="4" t="n"/>
      <c r="P150" s="4" t="n"/>
      <c r="Q150" s="4" t="n"/>
      <c r="R150" s="4" t="n"/>
      <c r="S150" s="5">
        <f>IF(OR(G150="",R150=""),"",G150-R150)</f>
        <v/>
      </c>
      <c r="T150" s="4" t="n"/>
      <c r="U150" s="4" t="n"/>
    </row>
    <row r="151">
      <c r="A151" s="4" t="n"/>
      <c r="B151" s="4" t="n"/>
      <c r="C151" s="4" t="n"/>
      <c r="D151" s="4" t="n"/>
      <c r="E151" s="4" t="n"/>
      <c r="F151" s="4" t="n"/>
      <c r="G151" s="5">
        <f>IF(D151="","",IFERROR(D151*VLOOKUP(E151,Settings!$A$5:$B$9,2,FALSE)*(1+IF(E151="AED",0,Settings!$B$11))/IF(F151="Annual",12,1),"Set currency"))</f>
        <v/>
      </c>
      <c r="H151" s="6" t="n"/>
      <c r="I151" s="4" t="n"/>
      <c r="J151" s="4" t="n"/>
      <c r="K151" s="6" t="n"/>
      <c r="L151" s="4" t="n"/>
      <c r="M151" s="4" t="n"/>
      <c r="N151" s="4" t="n"/>
      <c r="O151" s="4" t="n"/>
      <c r="P151" s="4" t="n"/>
      <c r="Q151" s="4" t="n"/>
      <c r="R151" s="4" t="n"/>
      <c r="S151" s="5">
        <f>IF(OR(G151="",R151=""),"",G151-R151)</f>
        <v/>
      </c>
      <c r="T151" s="4" t="n"/>
      <c r="U151" s="4" t="n"/>
    </row>
    <row r="152">
      <c r="A152" s="4" t="n"/>
      <c r="B152" s="4" t="n"/>
      <c r="C152" s="4" t="n"/>
      <c r="D152" s="4" t="n"/>
      <c r="E152" s="4" t="n"/>
      <c r="F152" s="4" t="n"/>
      <c r="G152" s="5">
        <f>IF(D152="","",IFERROR(D152*VLOOKUP(E152,Settings!$A$5:$B$9,2,FALSE)*(1+IF(E152="AED",0,Settings!$B$11))/IF(F152="Annual",12,1),"Set currency"))</f>
        <v/>
      </c>
      <c r="H152" s="6" t="n"/>
      <c r="I152" s="4" t="n"/>
      <c r="J152" s="4" t="n"/>
      <c r="K152" s="6" t="n"/>
      <c r="L152" s="4" t="n"/>
      <c r="M152" s="4" t="n"/>
      <c r="N152" s="4" t="n"/>
      <c r="O152" s="4" t="n"/>
      <c r="P152" s="4" t="n"/>
      <c r="Q152" s="4" t="n"/>
      <c r="R152" s="4" t="n"/>
      <c r="S152" s="5">
        <f>IF(OR(G152="",R152=""),"",G152-R152)</f>
        <v/>
      </c>
      <c r="T152" s="4" t="n"/>
      <c r="U152" s="4" t="n"/>
    </row>
    <row r="153">
      <c r="A153" s="4" t="n"/>
      <c r="B153" s="4" t="n"/>
      <c r="C153" s="4" t="n"/>
      <c r="D153" s="4" t="n"/>
      <c r="E153" s="4" t="n"/>
      <c r="F153" s="4" t="n"/>
      <c r="G153" s="5">
        <f>IF(D153="","",IFERROR(D153*VLOOKUP(E153,Settings!$A$5:$B$9,2,FALSE)*(1+IF(E153="AED",0,Settings!$B$11))/IF(F153="Annual",12,1),"Set currency"))</f>
        <v/>
      </c>
      <c r="H153" s="6" t="n"/>
      <c r="I153" s="4" t="n"/>
      <c r="J153" s="4" t="n"/>
      <c r="K153" s="6" t="n"/>
      <c r="L153" s="4" t="n"/>
      <c r="M153" s="4" t="n"/>
      <c r="N153" s="4" t="n"/>
      <c r="O153" s="4" t="n"/>
      <c r="P153" s="4" t="n"/>
      <c r="Q153" s="4" t="n"/>
      <c r="R153" s="4" t="n"/>
      <c r="S153" s="5">
        <f>IF(OR(G153="",R153=""),"",G153-R153)</f>
        <v/>
      </c>
      <c r="T153" s="4" t="n"/>
      <c r="U153" s="4" t="n"/>
    </row>
    <row r="154">
      <c r="A154" s="4" t="n"/>
      <c r="B154" s="4" t="n"/>
      <c r="C154" s="4" t="n"/>
      <c r="D154" s="4" t="n"/>
      <c r="E154" s="4" t="n"/>
      <c r="F154" s="4" t="n"/>
      <c r="G154" s="5">
        <f>IF(D154="","",IFERROR(D154*VLOOKUP(E154,Settings!$A$5:$B$9,2,FALSE)*(1+IF(E154="AED",0,Settings!$B$11))/IF(F154="Annual",12,1),"Set currency"))</f>
        <v/>
      </c>
      <c r="H154" s="6" t="n"/>
      <c r="I154" s="4" t="n"/>
      <c r="J154" s="4" t="n"/>
      <c r="K154" s="6" t="n"/>
      <c r="L154" s="4" t="n"/>
      <c r="M154" s="4" t="n"/>
      <c r="N154" s="4" t="n"/>
      <c r="O154" s="4" t="n"/>
      <c r="P154" s="4" t="n"/>
      <c r="Q154" s="4" t="n"/>
      <c r="R154" s="4" t="n"/>
      <c r="S154" s="5">
        <f>IF(OR(G154="",R154=""),"",G154-R154)</f>
        <v/>
      </c>
      <c r="T154" s="4" t="n"/>
      <c r="U154" s="4" t="n"/>
    </row>
  </sheetData>
  <conditionalFormatting sqref="H5:H154">
    <cfRule type="expression" priority="1" dxfId="0">
      <formula>AND(H5&lt;&gt;"",H5-TODAY()&lt;=30,H5&gt;=TODAY())</formula>
    </cfRule>
  </conditionalFormatting>
  <conditionalFormatting sqref="M5:M154">
    <cfRule type="cellIs" priority="2" operator="equal" dxfId="0">
      <formula>"Personal"</formula>
    </cfRule>
  </conditionalFormatting>
  <conditionalFormatting sqref="N5:N154">
    <cfRule type="cellIs" priority="3" operator="lessThan" dxfId="0">
      <formula>2</formula>
    </cfRule>
  </conditionalFormatting>
  <dataValidations count="6">
    <dataValidation sqref="E5:E154" showDropDown="0" showInputMessage="0" showErrorMessage="0" allowBlank="1" type="list">
      <formula1>"AED,USD,EUR,GBP,Other"</formula1>
    </dataValidation>
    <dataValidation sqref="F5:F154" showDropDown="0" showInputMessage="0" showErrorMessage="0" allowBlank="1" type="list">
      <formula1>"Monthly,Annual"</formula1>
    </dataValidation>
    <dataValidation sqref="M5:M154" showDropDown="0" showInputMessage="0" showErrorMessage="0" allowBlank="1" type="list">
      <formula1>"Company,Personal"</formula1>
    </dataValidation>
    <dataValidation sqref="O5:O154" showDropDown="0" showInputMessage="0" showErrorMessage="0" allowBlank="1" type="list">
      <formula1>"Company card,Personal card,Bank transfer,Other"</formula1>
    </dataValidation>
    <dataValidation sqref="Q5:Q154" showDropDown="0" showInputMessage="0" showErrorMessage="0" allowBlank="1" type="list">
      <formula1>"Undecided,Keep,Cut,Merge,Downgrade,Renegotiate"</formula1>
    </dataValidation>
    <dataValidation sqref="T5:T154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</cols>
  <sheetData>
    <row r="1">
      <c r="A1" s="1" t="inlineStr">
        <is>
          <t>Exchange rates and card fee</t>
        </is>
      </c>
    </row>
    <row r="2">
      <c r="A2" s="2" t="inlineStr">
        <is>
          <t>USD is pegged at 3.6725. Enter today's rate for other currencies.</t>
        </is>
      </c>
    </row>
    <row r="4">
      <c r="A4" s="3" t="inlineStr">
        <is>
          <t>Currency</t>
        </is>
      </c>
      <c r="B4" s="3" t="inlineStr">
        <is>
          <t>AED per unit</t>
        </is>
      </c>
    </row>
    <row r="5">
      <c r="A5" t="inlineStr">
        <is>
          <t>AED</t>
        </is>
      </c>
      <c r="B5" s="7" t="n">
        <v>1</v>
      </c>
    </row>
    <row r="6">
      <c r="A6" t="inlineStr">
        <is>
          <t>USD</t>
        </is>
      </c>
      <c r="B6" s="7" t="n">
        <v>3.6725</v>
      </c>
    </row>
    <row r="7">
      <c r="A7" t="inlineStr">
        <is>
          <t>EUR</t>
        </is>
      </c>
      <c r="B7" s="7" t="n"/>
    </row>
    <row r="8">
      <c r="A8" t="inlineStr">
        <is>
          <t>GBP</t>
        </is>
      </c>
      <c r="B8" s="7" t="n"/>
    </row>
    <row r="9">
      <c r="A9" t="inlineStr">
        <is>
          <t>Other</t>
        </is>
      </c>
      <c r="B9" s="7" t="n"/>
    </row>
    <row r="11">
      <c r="A11" t="inlineStr">
        <is>
          <t>Card foreign-transaction fee on non-AED bills</t>
        </is>
      </c>
      <c r="B11" s="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</cols>
  <sheetData>
    <row r="1">
      <c r="A1" s="1" t="inlineStr">
        <is>
          <t>Summary</t>
        </is>
      </c>
    </row>
    <row r="2">
      <c r="A2" s="2" t="inlineStr">
        <is>
          <t>Updates automatically from the Register sheet.</t>
        </is>
      </c>
    </row>
    <row r="5">
      <c r="A5" t="inlineStr">
        <is>
          <t>Tools listed</t>
        </is>
      </c>
      <c r="B5" s="9">
        <f>COUNTA(Register!A5:A154)</f>
        <v/>
      </c>
    </row>
    <row r="6">
      <c r="A6" t="inlineStr">
        <is>
          <t>Total monthly spend (AED)</t>
        </is>
      </c>
      <c r="B6" s="10">
        <f>SUM(Register!G5:G154)</f>
        <v/>
      </c>
    </row>
    <row r="7">
      <c r="A7" t="inlineStr">
        <is>
          <t>Total yearly spend (AED)</t>
        </is>
      </c>
      <c r="B7" s="10">
        <f>B6*12</f>
        <v/>
      </c>
    </row>
    <row r="8">
      <c r="A8" t="inlineStr">
        <is>
          <t>Monthly saving from decisions (AED)</t>
        </is>
      </c>
      <c r="B8" s="10">
        <f>SUM(Register!S5:S154)</f>
        <v/>
      </c>
    </row>
    <row r="9">
      <c r="A9" t="inlineStr">
        <is>
          <t>Yearly saving from decisions (AED)</t>
        </is>
      </c>
      <c r="B9" s="10">
        <f>B8*12</f>
        <v/>
      </c>
    </row>
    <row r="10">
      <c r="A10" t="inlineStr">
        <is>
          <t>Tools to cut</t>
        </is>
      </c>
      <c r="B10" s="9">
        <f>COUNTIF(Register!Q5:Q154,"Cut")</f>
        <v/>
      </c>
    </row>
    <row r="11">
      <c r="A11" t="inlineStr">
        <is>
          <t>Tools to merge</t>
        </is>
      </c>
      <c r="B11" s="9">
        <f>COUNTIF(Register!Q5:Q154,"Merge")</f>
        <v/>
      </c>
    </row>
    <row r="12">
      <c r="A12" t="inlineStr">
        <is>
          <t>Tools to downgrade</t>
        </is>
      </c>
      <c r="B12" s="9">
        <f>COUNTIF(Register!Q5:Q154,"Downgrade")</f>
        <v/>
      </c>
    </row>
    <row r="13">
      <c r="A13" t="inlineStr">
        <is>
          <t>Tools to renegotiate</t>
        </is>
      </c>
      <c r="B13" s="9">
        <f>COUNTIF(Register!Q5:Q154,"Renegotiate")</f>
        <v/>
      </c>
    </row>
    <row r="14">
      <c r="A14" t="inlineStr">
        <is>
          <t>Still undecided</t>
        </is>
      </c>
      <c r="B14" s="9">
        <f>COUNTIF(Register!Q5:Q154,"Undecided")</f>
        <v/>
      </c>
    </row>
    <row r="15">
      <c r="A15" t="inlineStr">
        <is>
          <t>Accounts on a PERSONAL email (fix these)</t>
        </is>
      </c>
      <c r="B15" s="9">
        <f>COUNTIF(Register!M5:M154,"Personal")</f>
        <v/>
      </c>
    </row>
    <row r="16">
      <c r="A16" t="inlineStr">
        <is>
          <t>Tools with fewer than 2 admins (fix these)</t>
        </is>
      </c>
      <c r="B16" s="9">
        <f>COUNTIFS(Register!A5:A154,"&lt;&gt;",Register!N5:N154,"&lt;2")</f>
        <v/>
      </c>
    </row>
    <row r="17">
      <c r="A17" t="inlineStr">
        <is>
          <t>Renewals in the next 30 days</t>
        </is>
      </c>
      <c r="B17" s="9">
        <f>COUNTIFS(Register!H5:H154,"&gt;="&amp;TODAY(),Register!H5:H154,"&lt;="&amp;TODAY()+30)</f>
        <v/>
      </c>
    </row>
    <row r="18">
      <c r="A18" t="inlineStr">
        <is>
          <t>Unused seats (paid − used)</t>
        </is>
      </c>
      <c r="B18" s="9">
        <f>SUM(Register!I5:I154)-SUM(Register!J5:J154)</f>
        <v/>
      </c>
    </row>
    <row r="21">
      <c r="A21" s="2" t="inlineStr">
        <is>
          <t>Decision rules (stop at the first that applies): unused 90 days → Cut · duplicate of another tool → Merge · unused seats → Downgrade seats ·</t>
        </is>
      </c>
    </row>
    <row r="22">
      <c r="A22" s="2" t="inlineStr">
        <is>
          <t>unused tier features → Downgrade plan · needed but expensive → Renegotiate · otherwise → Keep. Export data before cancelling.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2026-10-22T04:32:53Z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